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https://telefilm-my.sharepoint.com/personal/elaine_beliveau_telefilm_ca/Documents/Relaunch 23-24/Rapports de coûts 23-24/RAPPORTS DE COÛT RÉVISÉS AU 17 AVRIL/"/>
    </mc:Choice>
  </mc:AlternateContent>
  <xr:revisionPtr revIDLastSave="585" documentId="8_{20DC9064-E734-4491-A98B-B458F227D22F}" xr6:coauthVersionLast="47" xr6:coauthVersionMax="47" xr10:uidLastSave="{4BCC2657-5A5F-41D2-ACE8-78B1F73E3FB0}"/>
  <bookViews>
    <workbookView xWindow="32655" yWindow="195" windowWidth="21705" windowHeight="14070" tabRatio="632" firstSheet="2" activeTab="5" xr2:uid="{00000000-000D-0000-FFFF-FFFF00000000}"/>
  </bookViews>
  <sheets>
    <sheet name="Summary Page (locked)" sheetId="4" r:id="rId1"/>
    <sheet name="Allocation &amp; Origin (locked)" sheetId="6" r:id="rId2"/>
    <sheet name="Costs Detail" sheetId="1" r:id="rId3"/>
    <sheet name="Explanation of Variances" sheetId="3" r:id="rId4"/>
    <sheet name="Financiers &amp; Gvt Funding" sheetId="7" r:id="rId5"/>
    <sheet name="Instructions" sheetId="8" r:id="rId6"/>
  </sheets>
  <definedNames>
    <definedName name="_xlnm.Print_Titles" localSheetId="2">'Costs Detail'!$11:$11</definedName>
    <definedName name="_xlnm.Print_Titles" localSheetId="0">'Summary Page (locked)'!$12:$12</definedName>
    <definedName name="_xlnm.Print_Area" localSheetId="1">'Allocation &amp; Origin (locked)'!$A$2:$R$57</definedName>
    <definedName name="_xlnm.Print_Area" localSheetId="2">'Costs Detail'!$A$3:$P$172</definedName>
    <definedName name="_xlnm.Print_Area" localSheetId="3">'Explanation of Variances'!$A$2:$E$47</definedName>
    <definedName name="_xlnm.Print_Area" localSheetId="0">'Summary Page (locked)'!$A$2:$I$56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3" i="6" l="1"/>
  <c r="G174" i="1"/>
  <c r="M41" i="6"/>
  <c r="F41" i="6"/>
  <c r="G76" i="7" l="1"/>
  <c r="H74" i="7"/>
  <c r="H73" i="7"/>
  <c r="H72" i="7"/>
  <c r="H71" i="7"/>
  <c r="H70" i="7"/>
  <c r="H69" i="7"/>
  <c r="H67" i="7"/>
  <c r="H66" i="7"/>
  <c r="C40" i="4"/>
  <c r="C184" i="1"/>
  <c r="C48" i="4" s="1"/>
  <c r="G40" i="4"/>
  <c r="H76" i="7" l="1"/>
  <c r="D43" i="6"/>
  <c r="P169" i="1" l="1"/>
  <c r="M169" i="1"/>
  <c r="L169" i="1"/>
  <c r="P167" i="1"/>
  <c r="L167" i="1"/>
  <c r="P162" i="1"/>
  <c r="M162" i="1"/>
  <c r="L162" i="1"/>
  <c r="P161" i="1"/>
  <c r="M161" i="1"/>
  <c r="L161" i="1"/>
  <c r="P160" i="1"/>
  <c r="M160" i="1"/>
  <c r="L160" i="1"/>
  <c r="P159" i="1"/>
  <c r="M159" i="1"/>
  <c r="L159" i="1"/>
  <c r="P157" i="1"/>
  <c r="M157" i="1"/>
  <c r="L157" i="1"/>
  <c r="P156" i="1"/>
  <c r="M156" i="1"/>
  <c r="L156" i="1"/>
  <c r="P155" i="1"/>
  <c r="M155" i="1"/>
  <c r="L155" i="1"/>
  <c r="P146" i="1"/>
  <c r="M146" i="1"/>
  <c r="L146" i="1"/>
  <c r="P145" i="1"/>
  <c r="M145" i="1"/>
  <c r="L145" i="1"/>
  <c r="P144" i="1"/>
  <c r="M144" i="1"/>
  <c r="L144" i="1"/>
  <c r="P143" i="1"/>
  <c r="M143" i="1"/>
  <c r="L143" i="1"/>
  <c r="P142" i="1"/>
  <c r="M142" i="1"/>
  <c r="L142" i="1"/>
  <c r="P141" i="1"/>
  <c r="M141" i="1"/>
  <c r="L141" i="1"/>
  <c r="P140" i="1"/>
  <c r="M140" i="1"/>
  <c r="L140" i="1"/>
  <c r="P139" i="1"/>
  <c r="M139" i="1"/>
  <c r="L139" i="1"/>
  <c r="P138" i="1"/>
  <c r="M138" i="1"/>
  <c r="L138" i="1"/>
  <c r="P137" i="1"/>
  <c r="M137" i="1"/>
  <c r="L137" i="1"/>
  <c r="P136" i="1"/>
  <c r="M136" i="1"/>
  <c r="L136" i="1"/>
  <c r="P135" i="1"/>
  <c r="M135" i="1"/>
  <c r="L135" i="1"/>
  <c r="P134" i="1"/>
  <c r="M134" i="1"/>
  <c r="L134" i="1"/>
  <c r="P130" i="1"/>
  <c r="M130" i="1"/>
  <c r="L130" i="1"/>
  <c r="P129" i="1"/>
  <c r="M129" i="1"/>
  <c r="L129" i="1"/>
  <c r="P128" i="1"/>
  <c r="M128" i="1"/>
  <c r="L128" i="1"/>
  <c r="P127" i="1"/>
  <c r="M127" i="1"/>
  <c r="L127" i="1"/>
  <c r="P126" i="1"/>
  <c r="M126" i="1"/>
  <c r="L126" i="1"/>
  <c r="P125" i="1"/>
  <c r="M125" i="1"/>
  <c r="L125" i="1"/>
  <c r="P124" i="1"/>
  <c r="M124" i="1"/>
  <c r="L124" i="1"/>
  <c r="P123" i="1"/>
  <c r="M123" i="1"/>
  <c r="L123" i="1"/>
  <c r="P122" i="1"/>
  <c r="M122" i="1"/>
  <c r="L122" i="1"/>
  <c r="P115" i="1"/>
  <c r="M115" i="1"/>
  <c r="L115" i="1"/>
  <c r="P114" i="1"/>
  <c r="M114" i="1"/>
  <c r="L114" i="1"/>
  <c r="P113" i="1"/>
  <c r="M113" i="1"/>
  <c r="L113" i="1"/>
  <c r="P112" i="1"/>
  <c r="M112" i="1"/>
  <c r="L112" i="1"/>
  <c r="P111" i="1"/>
  <c r="M111" i="1"/>
  <c r="L111" i="1"/>
  <c r="P110" i="1"/>
  <c r="M110" i="1"/>
  <c r="L110" i="1"/>
  <c r="P109" i="1"/>
  <c r="M109" i="1"/>
  <c r="L109" i="1"/>
  <c r="P108" i="1"/>
  <c r="M108" i="1"/>
  <c r="L108" i="1"/>
  <c r="P107" i="1"/>
  <c r="M107" i="1"/>
  <c r="L107" i="1"/>
  <c r="P106" i="1"/>
  <c r="M106" i="1"/>
  <c r="L106" i="1"/>
  <c r="P105" i="1"/>
  <c r="M105" i="1"/>
  <c r="L105" i="1"/>
  <c r="P104" i="1"/>
  <c r="M104" i="1"/>
  <c r="L104" i="1"/>
  <c r="P100" i="1"/>
  <c r="M100" i="1"/>
  <c r="L100" i="1"/>
  <c r="P99" i="1"/>
  <c r="M99" i="1"/>
  <c r="L99" i="1"/>
  <c r="P98" i="1"/>
  <c r="M98" i="1"/>
  <c r="L98" i="1"/>
  <c r="P94" i="1"/>
  <c r="M94" i="1"/>
  <c r="L94" i="1"/>
  <c r="P93" i="1"/>
  <c r="M93" i="1"/>
  <c r="L93" i="1"/>
  <c r="P92" i="1"/>
  <c r="M92" i="1"/>
  <c r="L92" i="1"/>
  <c r="P91" i="1"/>
  <c r="M91" i="1"/>
  <c r="L91" i="1"/>
  <c r="P87" i="1"/>
  <c r="M87" i="1"/>
  <c r="L87" i="1"/>
  <c r="P86" i="1"/>
  <c r="M86" i="1"/>
  <c r="L86" i="1"/>
  <c r="P85" i="1"/>
  <c r="M85" i="1"/>
  <c r="L85" i="1"/>
  <c r="P84" i="1"/>
  <c r="M84" i="1"/>
  <c r="L84" i="1"/>
  <c r="P83" i="1"/>
  <c r="M83" i="1"/>
  <c r="L83" i="1"/>
  <c r="P82" i="1"/>
  <c r="M82" i="1"/>
  <c r="L82" i="1"/>
  <c r="P81" i="1"/>
  <c r="M81" i="1"/>
  <c r="L81" i="1"/>
  <c r="P80" i="1"/>
  <c r="M80" i="1"/>
  <c r="L80" i="1"/>
  <c r="P79" i="1"/>
  <c r="M79" i="1"/>
  <c r="L79" i="1"/>
  <c r="P75" i="1"/>
  <c r="M75" i="1"/>
  <c r="L75" i="1"/>
  <c r="P74" i="1"/>
  <c r="M74" i="1"/>
  <c r="L74" i="1"/>
  <c r="P73" i="1"/>
  <c r="M73" i="1"/>
  <c r="L73" i="1"/>
  <c r="P72" i="1"/>
  <c r="M72" i="1"/>
  <c r="L72" i="1"/>
  <c r="P71" i="1"/>
  <c r="M71" i="1"/>
  <c r="L71" i="1"/>
  <c r="P70" i="1"/>
  <c r="M70" i="1"/>
  <c r="L70" i="1"/>
  <c r="P69" i="1"/>
  <c r="M69" i="1"/>
  <c r="L69" i="1"/>
  <c r="P65" i="1"/>
  <c r="M65" i="1"/>
  <c r="L65" i="1"/>
  <c r="P64" i="1"/>
  <c r="M64" i="1"/>
  <c r="L64" i="1"/>
  <c r="P63" i="1"/>
  <c r="M63" i="1"/>
  <c r="L63" i="1"/>
  <c r="P62" i="1"/>
  <c r="M62" i="1"/>
  <c r="L62" i="1"/>
  <c r="P61" i="1"/>
  <c r="M61" i="1"/>
  <c r="L61" i="1"/>
  <c r="P60" i="1"/>
  <c r="M60" i="1"/>
  <c r="L60" i="1"/>
  <c r="P59" i="1"/>
  <c r="M59" i="1"/>
  <c r="L59" i="1"/>
  <c r="P58" i="1"/>
  <c r="M58" i="1"/>
  <c r="L58" i="1"/>
  <c r="P57" i="1"/>
  <c r="M57" i="1"/>
  <c r="L57" i="1"/>
  <c r="P56" i="1"/>
  <c r="M56" i="1"/>
  <c r="L56" i="1"/>
  <c r="P55" i="1"/>
  <c r="M55" i="1"/>
  <c r="L55" i="1"/>
  <c r="P51" i="1"/>
  <c r="M51" i="1"/>
  <c r="L51" i="1"/>
  <c r="P50" i="1"/>
  <c r="M50" i="1"/>
  <c r="L50" i="1"/>
  <c r="P49" i="1"/>
  <c r="L49" i="1"/>
  <c r="P48" i="1"/>
  <c r="L48" i="1"/>
  <c r="P47" i="1"/>
  <c r="M47" i="1"/>
  <c r="L47" i="1"/>
  <c r="P46" i="1"/>
  <c r="M46" i="1"/>
  <c r="L46" i="1"/>
  <c r="P45" i="1"/>
  <c r="M45" i="1"/>
  <c r="L45" i="1"/>
  <c r="P44" i="1"/>
  <c r="M44" i="1"/>
  <c r="L44" i="1"/>
  <c r="P42" i="1"/>
  <c r="M42" i="1"/>
  <c r="L42" i="1"/>
  <c r="P36" i="1"/>
  <c r="M36" i="1"/>
  <c r="L36" i="1"/>
  <c r="P35" i="1"/>
  <c r="M35" i="1"/>
  <c r="L35" i="1"/>
  <c r="P34" i="1"/>
  <c r="M34" i="1"/>
  <c r="L34" i="1"/>
  <c r="P33" i="1"/>
  <c r="M33" i="1"/>
  <c r="L33" i="1"/>
  <c r="P32" i="1"/>
  <c r="M32" i="1"/>
  <c r="L32" i="1"/>
  <c r="P28" i="1"/>
  <c r="M28" i="1"/>
  <c r="L28" i="1"/>
  <c r="P27" i="1"/>
  <c r="M27" i="1"/>
  <c r="L27" i="1"/>
  <c r="P26" i="1"/>
  <c r="M26" i="1"/>
  <c r="L26" i="1"/>
  <c r="P25" i="1"/>
  <c r="M25" i="1"/>
  <c r="L25" i="1"/>
  <c r="P24" i="1"/>
  <c r="M24" i="1"/>
  <c r="L24" i="1"/>
  <c r="P23" i="1"/>
  <c r="M23" i="1"/>
  <c r="L23" i="1"/>
  <c r="P18" i="1"/>
  <c r="M18" i="1"/>
  <c r="L18" i="1"/>
  <c r="I169" i="1"/>
  <c r="I138" i="1"/>
  <c r="I145" i="1"/>
  <c r="I144" i="1"/>
  <c r="G113" i="1"/>
  <c r="H113" i="1" s="1"/>
  <c r="G112" i="1"/>
  <c r="H112" i="1" s="1"/>
  <c r="G111" i="1"/>
  <c r="H111" i="1" s="1"/>
  <c r="I115" i="1"/>
  <c r="I114" i="1"/>
  <c r="I113" i="1"/>
  <c r="I112" i="1"/>
  <c r="I111" i="1"/>
  <c r="I110" i="1"/>
  <c r="I109" i="1"/>
  <c r="I108" i="1"/>
  <c r="I107" i="1"/>
  <c r="I106" i="1"/>
  <c r="I105" i="1"/>
  <c r="H183" i="1"/>
  <c r="I47" i="4" s="1"/>
  <c r="G169" i="1"/>
  <c r="H182" i="1" l="1"/>
  <c r="G184" i="1"/>
  <c r="G48" i="4" s="1"/>
  <c r="G46" i="4"/>
  <c r="G47" i="4"/>
  <c r="I46" i="4" l="1"/>
  <c r="H184" i="1"/>
  <c r="I48" i="4" s="1"/>
  <c r="F36" i="4"/>
  <c r="E36" i="4"/>
  <c r="H169" i="1" l="1"/>
  <c r="I36" i="4" s="1"/>
  <c r="D37" i="6"/>
  <c r="G36" i="4"/>
  <c r="AB169" i="1"/>
  <c r="P37" i="6" s="1"/>
  <c r="AA169" i="1"/>
  <c r="O37" i="6" s="1"/>
  <c r="Z169" i="1"/>
  <c r="N37" i="6" s="1"/>
  <c r="Y169" i="1"/>
  <c r="M37" i="6" s="1"/>
  <c r="W169" i="1"/>
  <c r="K37" i="6" s="1"/>
  <c r="V169" i="1"/>
  <c r="J37" i="6" s="1"/>
  <c r="U169" i="1"/>
  <c r="I37" i="6" s="1"/>
  <c r="T169" i="1"/>
  <c r="H37" i="6" s="1"/>
  <c r="S169" i="1"/>
  <c r="G37" i="6" s="1"/>
  <c r="R169" i="1"/>
  <c r="F37" i="6" s="1"/>
  <c r="AB113" i="1" l="1"/>
  <c r="AA113" i="1"/>
  <c r="Z113" i="1"/>
  <c r="Y113" i="1"/>
  <c r="W113" i="1"/>
  <c r="V113" i="1"/>
  <c r="U113" i="1"/>
  <c r="T113" i="1"/>
  <c r="S113" i="1"/>
  <c r="R113" i="1"/>
  <c r="AB112" i="1"/>
  <c r="AA112" i="1"/>
  <c r="Z112" i="1"/>
  <c r="Y112" i="1"/>
  <c r="W112" i="1"/>
  <c r="V112" i="1"/>
  <c r="U112" i="1"/>
  <c r="T112" i="1"/>
  <c r="S112" i="1"/>
  <c r="R112" i="1"/>
  <c r="AB111" i="1"/>
  <c r="AA111" i="1"/>
  <c r="Z111" i="1"/>
  <c r="Y111" i="1"/>
  <c r="W111" i="1"/>
  <c r="V111" i="1"/>
  <c r="U111" i="1"/>
  <c r="T111" i="1"/>
  <c r="S111" i="1"/>
  <c r="R111" i="1"/>
  <c r="G49" i="1"/>
  <c r="M49" i="1" s="1"/>
  <c r="F19" i="1" l="1"/>
  <c r="E19" i="1"/>
  <c r="C19" i="1"/>
  <c r="AB18" i="1"/>
  <c r="Z18" i="1"/>
  <c r="Y18" i="1"/>
  <c r="W18" i="1"/>
  <c r="V18" i="1"/>
  <c r="T18" i="1"/>
  <c r="S18" i="1"/>
  <c r="R18" i="1"/>
  <c r="G18" i="1"/>
  <c r="H18" i="1" s="1"/>
  <c r="U18" i="1" l="1"/>
  <c r="AA18" i="1"/>
  <c r="I18" i="1"/>
  <c r="D6" i="7"/>
  <c r="D5" i="7"/>
  <c r="D4" i="7"/>
  <c r="D3" i="7"/>
  <c r="H57" i="7"/>
  <c r="H48" i="7"/>
  <c r="H34" i="7"/>
  <c r="H23" i="7"/>
  <c r="H50" i="7" s="1"/>
  <c r="H59" i="7" l="1"/>
  <c r="C47" i="4"/>
  <c r="C46" i="4"/>
  <c r="B47" i="4"/>
  <c r="B46" i="4"/>
  <c r="C10" i="4" l="1"/>
  <c r="C9" i="4"/>
  <c r="C8" i="4"/>
  <c r="C7" i="4"/>
  <c r="F10" i="6"/>
  <c r="F9" i="6"/>
  <c r="F8" i="6"/>
  <c r="F7" i="6"/>
  <c r="C10" i="3"/>
  <c r="C9" i="3"/>
  <c r="C8" i="3"/>
  <c r="C7" i="3"/>
  <c r="R57" i="1" l="1"/>
  <c r="S57" i="1"/>
  <c r="T57" i="1"/>
  <c r="U57" i="1"/>
  <c r="V57" i="1"/>
  <c r="W57" i="1"/>
  <c r="Y57" i="1"/>
  <c r="Z57" i="1"/>
  <c r="AB57" i="1"/>
  <c r="G28" i="1"/>
  <c r="H28" i="1" s="1"/>
  <c r="I28" i="1"/>
  <c r="R28" i="1"/>
  <c r="S28" i="1"/>
  <c r="T28" i="1"/>
  <c r="U28" i="1"/>
  <c r="V28" i="1"/>
  <c r="W28" i="1"/>
  <c r="Y28" i="1"/>
  <c r="Z28" i="1"/>
  <c r="AB28" i="1"/>
  <c r="G36" i="1"/>
  <c r="H36" i="1" s="1"/>
  <c r="I36" i="1"/>
  <c r="R36" i="1"/>
  <c r="S36" i="1"/>
  <c r="T36" i="1"/>
  <c r="U36" i="1"/>
  <c r="V36" i="1"/>
  <c r="W36" i="1"/>
  <c r="Y36" i="1"/>
  <c r="Z36" i="1"/>
  <c r="AB36" i="1"/>
  <c r="G51" i="1"/>
  <c r="H51" i="1" s="1"/>
  <c r="I51" i="1"/>
  <c r="R51" i="1"/>
  <c r="S51" i="1"/>
  <c r="T51" i="1"/>
  <c r="U51" i="1"/>
  <c r="V51" i="1"/>
  <c r="W51" i="1"/>
  <c r="Y51" i="1"/>
  <c r="Z51" i="1"/>
  <c r="AB51" i="1"/>
  <c r="G65" i="1"/>
  <c r="I65" i="1"/>
  <c r="R65" i="1"/>
  <c r="S65" i="1"/>
  <c r="T65" i="1"/>
  <c r="U65" i="1"/>
  <c r="V65" i="1"/>
  <c r="W65" i="1"/>
  <c r="Y65" i="1"/>
  <c r="Z65" i="1"/>
  <c r="AB65" i="1"/>
  <c r="G32" i="1"/>
  <c r="H32" i="1" s="1"/>
  <c r="I32" i="1"/>
  <c r="G33" i="1"/>
  <c r="H33" i="1" s="1"/>
  <c r="I33" i="1"/>
  <c r="G34" i="1"/>
  <c r="H34" i="1" s="1"/>
  <c r="I34" i="1"/>
  <c r="G35" i="1"/>
  <c r="H35" i="1" s="1"/>
  <c r="I35" i="1"/>
  <c r="C37" i="1"/>
  <c r="E37" i="1"/>
  <c r="E15" i="4" s="1"/>
  <c r="F37" i="1"/>
  <c r="G42" i="1"/>
  <c r="AA42" i="1" s="1"/>
  <c r="I42" i="1"/>
  <c r="G44" i="1"/>
  <c r="AA44" i="1" s="1"/>
  <c r="I44" i="1"/>
  <c r="G45" i="1"/>
  <c r="H45" i="1" s="1"/>
  <c r="I45" i="1"/>
  <c r="G46" i="1"/>
  <c r="H46" i="1" s="1"/>
  <c r="I46" i="1"/>
  <c r="AB110" i="1"/>
  <c r="Z110" i="1"/>
  <c r="Y110" i="1"/>
  <c r="W110" i="1"/>
  <c r="V110" i="1"/>
  <c r="U110" i="1"/>
  <c r="T110" i="1"/>
  <c r="S110" i="1"/>
  <c r="R110" i="1"/>
  <c r="AB49" i="1"/>
  <c r="Z49" i="1"/>
  <c r="Y49" i="1"/>
  <c r="W49" i="1"/>
  <c r="U49" i="1"/>
  <c r="T49" i="1"/>
  <c r="S49" i="1"/>
  <c r="R49" i="1"/>
  <c r="G57" i="1"/>
  <c r="H57" i="1" s="1"/>
  <c r="I57" i="1"/>
  <c r="G110" i="1"/>
  <c r="AA49" i="1"/>
  <c r="I159" i="1"/>
  <c r="I155" i="1"/>
  <c r="I146" i="1"/>
  <c r="I143" i="1"/>
  <c r="I142" i="1"/>
  <c r="I141" i="1"/>
  <c r="I140" i="1"/>
  <c r="I139" i="1"/>
  <c r="I137" i="1"/>
  <c r="I136" i="1"/>
  <c r="I135" i="1"/>
  <c r="I134" i="1"/>
  <c r="I130" i="1"/>
  <c r="I129" i="1"/>
  <c r="I128" i="1"/>
  <c r="I127" i="1"/>
  <c r="I126" i="1"/>
  <c r="I125" i="1"/>
  <c r="I124" i="1"/>
  <c r="I123" i="1"/>
  <c r="I122" i="1"/>
  <c r="I104" i="1"/>
  <c r="I100" i="1"/>
  <c r="I99" i="1"/>
  <c r="I98" i="1"/>
  <c r="I94" i="1"/>
  <c r="I93" i="1"/>
  <c r="I92" i="1"/>
  <c r="I87" i="1"/>
  <c r="I86" i="1"/>
  <c r="I85" i="1"/>
  <c r="I84" i="1"/>
  <c r="I83" i="1"/>
  <c r="I82" i="1"/>
  <c r="I81" i="1"/>
  <c r="I80" i="1"/>
  <c r="I79" i="1"/>
  <c r="I75" i="1"/>
  <c r="I74" i="1"/>
  <c r="I73" i="1"/>
  <c r="I72" i="1"/>
  <c r="I71" i="1"/>
  <c r="I70" i="1"/>
  <c r="I64" i="1"/>
  <c r="I63" i="1"/>
  <c r="I62" i="1"/>
  <c r="I61" i="1"/>
  <c r="I60" i="1"/>
  <c r="I59" i="1"/>
  <c r="I56" i="1"/>
  <c r="I55" i="1"/>
  <c r="I50" i="1"/>
  <c r="I47" i="1"/>
  <c r="I27" i="1"/>
  <c r="I24" i="1"/>
  <c r="I23" i="1"/>
  <c r="C37" i="6"/>
  <c r="C35" i="6"/>
  <c r="AB167" i="1"/>
  <c r="P35" i="6" s="1"/>
  <c r="Z167" i="1"/>
  <c r="N35" i="6" s="1"/>
  <c r="Y167" i="1"/>
  <c r="M35" i="6" s="1"/>
  <c r="AB162" i="1"/>
  <c r="Z162" i="1"/>
  <c r="Y162" i="1"/>
  <c r="AB161" i="1"/>
  <c r="Z161" i="1"/>
  <c r="Y161" i="1"/>
  <c r="AB160" i="1"/>
  <c r="Z160" i="1"/>
  <c r="Y160" i="1"/>
  <c r="AB159" i="1"/>
  <c r="Z159" i="1"/>
  <c r="Y159" i="1"/>
  <c r="AB157" i="1"/>
  <c r="Z157" i="1"/>
  <c r="Y157" i="1"/>
  <c r="AB156" i="1"/>
  <c r="Z156" i="1"/>
  <c r="Y156" i="1"/>
  <c r="AB155" i="1"/>
  <c r="Z155" i="1"/>
  <c r="Y155" i="1"/>
  <c r="AB146" i="1"/>
  <c r="Z146" i="1"/>
  <c r="Y146" i="1"/>
  <c r="AB145" i="1"/>
  <c r="Z145" i="1"/>
  <c r="Y145" i="1"/>
  <c r="AB144" i="1"/>
  <c r="Z144" i="1"/>
  <c r="Y144" i="1"/>
  <c r="AB143" i="1"/>
  <c r="Z143" i="1"/>
  <c r="Y143" i="1"/>
  <c r="AB142" i="1"/>
  <c r="Z142" i="1"/>
  <c r="Y142" i="1"/>
  <c r="AB141" i="1"/>
  <c r="Z141" i="1"/>
  <c r="Y141" i="1"/>
  <c r="AB140" i="1"/>
  <c r="Z140" i="1"/>
  <c r="Y140" i="1"/>
  <c r="AB139" i="1"/>
  <c r="Z139" i="1"/>
  <c r="Y139" i="1"/>
  <c r="AB138" i="1"/>
  <c r="Z138" i="1"/>
  <c r="Y138" i="1"/>
  <c r="AB137" i="1"/>
  <c r="Z137" i="1"/>
  <c r="Y137" i="1"/>
  <c r="AB136" i="1"/>
  <c r="Z136" i="1"/>
  <c r="Y136" i="1"/>
  <c r="AB135" i="1"/>
  <c r="Z135" i="1"/>
  <c r="Y135" i="1"/>
  <c r="AB134" i="1"/>
  <c r="Z134" i="1"/>
  <c r="Y134" i="1"/>
  <c r="AB130" i="1"/>
  <c r="Z130" i="1"/>
  <c r="Y130" i="1"/>
  <c r="AB129" i="1"/>
  <c r="Z129" i="1"/>
  <c r="Y129" i="1"/>
  <c r="AB128" i="1"/>
  <c r="Z128" i="1"/>
  <c r="Y128" i="1"/>
  <c r="AB127" i="1"/>
  <c r="Z127" i="1"/>
  <c r="Y127" i="1"/>
  <c r="AB126" i="1"/>
  <c r="Z126" i="1"/>
  <c r="Y126" i="1"/>
  <c r="AB125" i="1"/>
  <c r="Z125" i="1"/>
  <c r="Y125" i="1"/>
  <c r="AB124" i="1"/>
  <c r="Z124" i="1"/>
  <c r="Y124" i="1"/>
  <c r="AB123" i="1"/>
  <c r="Z123" i="1"/>
  <c r="Y123" i="1"/>
  <c r="AB122" i="1"/>
  <c r="Z122" i="1"/>
  <c r="Y122" i="1"/>
  <c r="AB115" i="1"/>
  <c r="Z115" i="1"/>
  <c r="Y115" i="1"/>
  <c r="AB114" i="1"/>
  <c r="Z114" i="1"/>
  <c r="Y114" i="1"/>
  <c r="AB109" i="1"/>
  <c r="Z109" i="1"/>
  <c r="Y109" i="1"/>
  <c r="AB108" i="1"/>
  <c r="Z108" i="1"/>
  <c r="Y108" i="1"/>
  <c r="AB107" i="1"/>
  <c r="Z107" i="1"/>
  <c r="Y107" i="1"/>
  <c r="AB106" i="1"/>
  <c r="Z106" i="1"/>
  <c r="Y106" i="1"/>
  <c r="AB105" i="1"/>
  <c r="Z105" i="1"/>
  <c r="Y105" i="1"/>
  <c r="AB104" i="1"/>
  <c r="Z104" i="1"/>
  <c r="Y104" i="1"/>
  <c r="AB100" i="1"/>
  <c r="Z100" i="1"/>
  <c r="Y100" i="1"/>
  <c r="AB99" i="1"/>
  <c r="Z99" i="1"/>
  <c r="Y99" i="1"/>
  <c r="AB98" i="1"/>
  <c r="Z98" i="1"/>
  <c r="Y98" i="1"/>
  <c r="AB94" i="1"/>
  <c r="Z94" i="1"/>
  <c r="Y94" i="1"/>
  <c r="AB93" i="1"/>
  <c r="Z93" i="1"/>
  <c r="Y93" i="1"/>
  <c r="AB92" i="1"/>
  <c r="Z92" i="1"/>
  <c r="Y92" i="1"/>
  <c r="AB91" i="1"/>
  <c r="Z91" i="1"/>
  <c r="Y91" i="1"/>
  <c r="AB87" i="1"/>
  <c r="Z87" i="1"/>
  <c r="Y87" i="1"/>
  <c r="AB86" i="1"/>
  <c r="Z86" i="1"/>
  <c r="Y86" i="1"/>
  <c r="AB85" i="1"/>
  <c r="Z85" i="1"/>
  <c r="Y85" i="1"/>
  <c r="AB84" i="1"/>
  <c r="Z84" i="1"/>
  <c r="Y84" i="1"/>
  <c r="AB83" i="1"/>
  <c r="Z83" i="1"/>
  <c r="Y83" i="1"/>
  <c r="AB82" i="1"/>
  <c r="Z82" i="1"/>
  <c r="Y82" i="1"/>
  <c r="AB81" i="1"/>
  <c r="Z81" i="1"/>
  <c r="Y81" i="1"/>
  <c r="AB80" i="1"/>
  <c r="Z80" i="1"/>
  <c r="Y80" i="1"/>
  <c r="AB79" i="1"/>
  <c r="Z79" i="1"/>
  <c r="Y79" i="1"/>
  <c r="AB75" i="1"/>
  <c r="Z75" i="1"/>
  <c r="Y75" i="1"/>
  <c r="AB74" i="1"/>
  <c r="Z74" i="1"/>
  <c r="Y74" i="1"/>
  <c r="AB73" i="1"/>
  <c r="Z73" i="1"/>
  <c r="Y73" i="1"/>
  <c r="AB72" i="1"/>
  <c r="Z72" i="1"/>
  <c r="Y72" i="1"/>
  <c r="AB71" i="1"/>
  <c r="Z71" i="1"/>
  <c r="Y71" i="1"/>
  <c r="AB70" i="1"/>
  <c r="Z70" i="1"/>
  <c r="Y70" i="1"/>
  <c r="AB69" i="1"/>
  <c r="Z69" i="1"/>
  <c r="Y69" i="1"/>
  <c r="AB64" i="1"/>
  <c r="Z64" i="1"/>
  <c r="Y64" i="1"/>
  <c r="AB63" i="1"/>
  <c r="Z63" i="1"/>
  <c r="Y63" i="1"/>
  <c r="AB62" i="1"/>
  <c r="Z62" i="1"/>
  <c r="Y62" i="1"/>
  <c r="AB61" i="1"/>
  <c r="Z61" i="1"/>
  <c r="Y61" i="1"/>
  <c r="AB60" i="1"/>
  <c r="Z60" i="1"/>
  <c r="Y60" i="1"/>
  <c r="AB59" i="1"/>
  <c r="Z59" i="1"/>
  <c r="Y59" i="1"/>
  <c r="AB58" i="1"/>
  <c r="Z58" i="1"/>
  <c r="Y58" i="1"/>
  <c r="AB56" i="1"/>
  <c r="Z56" i="1"/>
  <c r="Y56" i="1"/>
  <c r="AB55" i="1"/>
  <c r="Z55" i="1"/>
  <c r="Y55" i="1"/>
  <c r="AB50" i="1"/>
  <c r="Z50" i="1"/>
  <c r="Y50" i="1"/>
  <c r="AB48" i="1"/>
  <c r="Z48" i="1"/>
  <c r="Y48" i="1"/>
  <c r="AB47" i="1"/>
  <c r="Z47" i="1"/>
  <c r="Y47" i="1"/>
  <c r="AB46" i="1"/>
  <c r="Z46" i="1"/>
  <c r="Y46" i="1"/>
  <c r="AB45" i="1"/>
  <c r="Z45" i="1"/>
  <c r="Y45" i="1"/>
  <c r="AB44" i="1"/>
  <c r="Z44" i="1"/>
  <c r="Y44" i="1"/>
  <c r="AB42" i="1"/>
  <c r="Z42" i="1"/>
  <c r="Y42" i="1"/>
  <c r="AB35" i="1"/>
  <c r="Z35" i="1"/>
  <c r="Y35" i="1"/>
  <c r="AB34" i="1"/>
  <c r="Z34" i="1"/>
  <c r="Y34" i="1"/>
  <c r="AB33" i="1"/>
  <c r="Z33" i="1"/>
  <c r="Y33" i="1"/>
  <c r="AB32" i="1"/>
  <c r="Z32" i="1"/>
  <c r="Y32" i="1"/>
  <c r="AB27" i="1"/>
  <c r="Z27" i="1"/>
  <c r="Y27" i="1"/>
  <c r="Z26" i="1"/>
  <c r="Y26" i="1"/>
  <c r="AB25" i="1"/>
  <c r="Z25" i="1"/>
  <c r="Y25" i="1"/>
  <c r="AB24" i="1"/>
  <c r="Z24" i="1"/>
  <c r="Y24" i="1"/>
  <c r="AB23" i="1"/>
  <c r="Z23" i="1"/>
  <c r="Y23" i="1"/>
  <c r="AB16" i="1"/>
  <c r="Z16" i="1"/>
  <c r="Y16" i="1"/>
  <c r="R16" i="1"/>
  <c r="S16" i="1"/>
  <c r="T16" i="1"/>
  <c r="P16" i="1"/>
  <c r="E163" i="1"/>
  <c r="F163" i="1"/>
  <c r="C163" i="1"/>
  <c r="E147" i="1"/>
  <c r="F147" i="1"/>
  <c r="C147" i="1"/>
  <c r="E131" i="1"/>
  <c r="E27" i="4" s="1"/>
  <c r="F131" i="1"/>
  <c r="F27" i="4" s="1"/>
  <c r="C131" i="1"/>
  <c r="C27" i="4" s="1"/>
  <c r="E116" i="1"/>
  <c r="E24" i="4" s="1"/>
  <c r="F116" i="1"/>
  <c r="F24" i="4" s="1"/>
  <c r="C116" i="1"/>
  <c r="C25" i="6" s="1"/>
  <c r="E101" i="1"/>
  <c r="E23" i="4" s="1"/>
  <c r="F101" i="1"/>
  <c r="F23" i="4" s="1"/>
  <c r="C101" i="1"/>
  <c r="C24" i="6" s="1"/>
  <c r="E95" i="1"/>
  <c r="E22" i="4" s="1"/>
  <c r="F95" i="1"/>
  <c r="F22" i="4" s="1"/>
  <c r="C95" i="1"/>
  <c r="E88" i="1"/>
  <c r="E21" i="4" s="1"/>
  <c r="F88" i="1"/>
  <c r="F21" i="4" s="1"/>
  <c r="C88" i="1"/>
  <c r="C21" i="4" s="1"/>
  <c r="E76" i="1"/>
  <c r="F76" i="1"/>
  <c r="F20" i="4" s="1"/>
  <c r="C76" i="1"/>
  <c r="C21" i="6" s="1"/>
  <c r="E66" i="1"/>
  <c r="E19" i="4" s="1"/>
  <c r="F66" i="1"/>
  <c r="F19" i="4" s="1"/>
  <c r="C66" i="1"/>
  <c r="C20" i="6" s="1"/>
  <c r="E52" i="1"/>
  <c r="E18" i="4" s="1"/>
  <c r="F52" i="1"/>
  <c r="F18" i="4" s="1"/>
  <c r="C52" i="1"/>
  <c r="C19" i="6" s="1"/>
  <c r="E29" i="1"/>
  <c r="F29" i="1"/>
  <c r="C29" i="1"/>
  <c r="C36" i="4"/>
  <c r="F34" i="4"/>
  <c r="E34" i="4"/>
  <c r="C34" i="4"/>
  <c r="W48" i="1"/>
  <c r="U48" i="1"/>
  <c r="T48" i="1"/>
  <c r="S48" i="1"/>
  <c r="R48" i="1"/>
  <c r="G48" i="1"/>
  <c r="I48" i="1" s="1"/>
  <c r="W167" i="1"/>
  <c r="K35" i="6" s="1"/>
  <c r="W155" i="1"/>
  <c r="W156" i="1"/>
  <c r="W159" i="1"/>
  <c r="W160" i="1"/>
  <c r="W161" i="1"/>
  <c r="W162" i="1"/>
  <c r="G134" i="1"/>
  <c r="AA134" i="1" s="1"/>
  <c r="W134" i="1"/>
  <c r="W135" i="1"/>
  <c r="W136" i="1"/>
  <c r="W137" i="1"/>
  <c r="G138" i="1"/>
  <c r="AA138" i="1" s="1"/>
  <c r="W138" i="1"/>
  <c r="G139" i="1"/>
  <c r="AA139" i="1" s="1"/>
  <c r="W139" i="1"/>
  <c r="G140" i="1"/>
  <c r="H140" i="1" s="1"/>
  <c r="W140" i="1"/>
  <c r="W141" i="1"/>
  <c r="W142" i="1"/>
  <c r="G143" i="1"/>
  <c r="AA143" i="1" s="1"/>
  <c r="W143" i="1"/>
  <c r="W144" i="1"/>
  <c r="W145" i="1"/>
  <c r="W146" i="1"/>
  <c r="W122" i="1"/>
  <c r="W123" i="1"/>
  <c r="W124" i="1"/>
  <c r="W125" i="1"/>
  <c r="W126" i="1"/>
  <c r="W127" i="1"/>
  <c r="W128" i="1"/>
  <c r="W129" i="1"/>
  <c r="W130" i="1"/>
  <c r="G104" i="1"/>
  <c r="H104" i="1" s="1"/>
  <c r="W104" i="1"/>
  <c r="W105" i="1"/>
  <c r="W106" i="1"/>
  <c r="G107" i="1"/>
  <c r="H107" i="1" s="1"/>
  <c r="W107" i="1"/>
  <c r="W108" i="1"/>
  <c r="W109" i="1"/>
  <c r="W114" i="1"/>
  <c r="W115" i="1"/>
  <c r="W98" i="1"/>
  <c r="W99" i="1"/>
  <c r="W100" i="1"/>
  <c r="G92" i="1"/>
  <c r="AA92" i="1" s="1"/>
  <c r="W92" i="1"/>
  <c r="W93" i="1"/>
  <c r="W94" i="1"/>
  <c r="W79" i="1"/>
  <c r="W80" i="1"/>
  <c r="W81" i="1"/>
  <c r="W82" i="1"/>
  <c r="W83" i="1"/>
  <c r="W84" i="1"/>
  <c r="W85" i="1"/>
  <c r="W86" i="1"/>
  <c r="W87" i="1"/>
  <c r="W70" i="1"/>
  <c r="W71" i="1"/>
  <c r="W72" i="1"/>
  <c r="W73" i="1"/>
  <c r="G74" i="1"/>
  <c r="AA74" i="1" s="1"/>
  <c r="W74" i="1"/>
  <c r="W75" i="1"/>
  <c r="W55" i="1"/>
  <c r="W56" i="1"/>
  <c r="W58" i="1"/>
  <c r="W59" i="1"/>
  <c r="W60" i="1"/>
  <c r="W61" i="1"/>
  <c r="W62" i="1"/>
  <c r="W63" i="1"/>
  <c r="W64" i="1"/>
  <c r="W42" i="1"/>
  <c r="W44" i="1"/>
  <c r="W45" i="1"/>
  <c r="W46" i="1"/>
  <c r="W47" i="1"/>
  <c r="W50" i="1"/>
  <c r="W32" i="1"/>
  <c r="W33" i="1"/>
  <c r="W34" i="1"/>
  <c r="W35" i="1"/>
  <c r="W23" i="1"/>
  <c r="G24" i="1"/>
  <c r="AA24" i="1" s="1"/>
  <c r="W24" i="1"/>
  <c r="W25" i="1"/>
  <c r="W26" i="1"/>
  <c r="W27" i="1"/>
  <c r="G16" i="1"/>
  <c r="U16" i="1" s="1"/>
  <c r="W16" i="1"/>
  <c r="G167" i="1"/>
  <c r="I167" i="1" s="1"/>
  <c r="V167" i="1"/>
  <c r="J35" i="6" s="1"/>
  <c r="V155" i="1"/>
  <c r="V156" i="1"/>
  <c r="V157" i="1"/>
  <c r="V159" i="1"/>
  <c r="V160" i="1"/>
  <c r="V162" i="1"/>
  <c r="V134" i="1"/>
  <c r="G135" i="1"/>
  <c r="H135" i="1" s="1"/>
  <c r="V135" i="1"/>
  <c r="V136" i="1"/>
  <c r="V137" i="1"/>
  <c r="V138" i="1"/>
  <c r="V139" i="1"/>
  <c r="V140" i="1"/>
  <c r="G141" i="1"/>
  <c r="H141" i="1" s="1"/>
  <c r="V141" i="1"/>
  <c r="V142" i="1"/>
  <c r="V143" i="1"/>
  <c r="G144" i="1"/>
  <c r="AA144" i="1" s="1"/>
  <c r="V144" i="1"/>
  <c r="V145" i="1"/>
  <c r="V146" i="1"/>
  <c r="V122" i="1"/>
  <c r="V123" i="1"/>
  <c r="V124" i="1"/>
  <c r="V125" i="1"/>
  <c r="V126" i="1"/>
  <c r="V127" i="1"/>
  <c r="V128" i="1"/>
  <c r="V129" i="1"/>
  <c r="V130" i="1"/>
  <c r="V104" i="1"/>
  <c r="G105" i="1"/>
  <c r="AA105" i="1" s="1"/>
  <c r="V105" i="1"/>
  <c r="G106" i="1"/>
  <c r="H106" i="1" s="1"/>
  <c r="V106" i="1"/>
  <c r="V107" i="1"/>
  <c r="G108" i="1"/>
  <c r="H108" i="1" s="1"/>
  <c r="V108" i="1"/>
  <c r="G109" i="1"/>
  <c r="AA109" i="1" s="1"/>
  <c r="V109" i="1"/>
  <c r="V114" i="1"/>
  <c r="V115" i="1"/>
  <c r="V98" i="1"/>
  <c r="V99" i="1"/>
  <c r="V100" i="1"/>
  <c r="V91" i="1"/>
  <c r="V92" i="1"/>
  <c r="V93" i="1"/>
  <c r="V94" i="1"/>
  <c r="V79" i="1"/>
  <c r="V80" i="1"/>
  <c r="V81" i="1"/>
  <c r="V82" i="1"/>
  <c r="V83" i="1"/>
  <c r="V84" i="1"/>
  <c r="V85" i="1"/>
  <c r="V86" i="1"/>
  <c r="V87" i="1"/>
  <c r="G69" i="1"/>
  <c r="H69" i="1" s="1"/>
  <c r="W69" i="1"/>
  <c r="V69" i="1"/>
  <c r="G70" i="1"/>
  <c r="H70" i="1" s="1"/>
  <c r="V70" i="1"/>
  <c r="V71" i="1"/>
  <c r="V72" i="1"/>
  <c r="G73" i="1"/>
  <c r="AA73" i="1" s="1"/>
  <c r="V73" i="1"/>
  <c r="V74" i="1"/>
  <c r="V75" i="1"/>
  <c r="V55" i="1"/>
  <c r="V56" i="1"/>
  <c r="V58" i="1"/>
  <c r="V59" i="1"/>
  <c r="V60" i="1"/>
  <c r="V61" i="1"/>
  <c r="V62" i="1"/>
  <c r="V63" i="1"/>
  <c r="V64" i="1"/>
  <c r="V42" i="1"/>
  <c r="V44" i="1"/>
  <c r="V45" i="1"/>
  <c r="V46" i="1"/>
  <c r="V47" i="1"/>
  <c r="G50" i="1"/>
  <c r="AA50" i="1" s="1"/>
  <c r="V50" i="1"/>
  <c r="V32" i="1"/>
  <c r="V33" i="1"/>
  <c r="V34" i="1"/>
  <c r="V35" i="1"/>
  <c r="V23" i="1"/>
  <c r="V24" i="1"/>
  <c r="G25" i="1"/>
  <c r="AA25" i="1" s="1"/>
  <c r="V25" i="1"/>
  <c r="G27" i="1"/>
  <c r="V27" i="1"/>
  <c r="V16" i="1"/>
  <c r="T167" i="1"/>
  <c r="H35" i="6" s="1"/>
  <c r="T155" i="1"/>
  <c r="T156" i="1"/>
  <c r="T157" i="1"/>
  <c r="T159" i="1"/>
  <c r="T160" i="1"/>
  <c r="T161" i="1"/>
  <c r="T162" i="1"/>
  <c r="T134" i="1"/>
  <c r="T135" i="1"/>
  <c r="T136" i="1"/>
  <c r="T137" i="1"/>
  <c r="T138" i="1"/>
  <c r="T139" i="1"/>
  <c r="T140" i="1"/>
  <c r="T141" i="1"/>
  <c r="T142" i="1"/>
  <c r="T143" i="1"/>
  <c r="T144" i="1"/>
  <c r="T145" i="1"/>
  <c r="T146" i="1"/>
  <c r="T122" i="1"/>
  <c r="T123" i="1"/>
  <c r="T124" i="1"/>
  <c r="T125" i="1"/>
  <c r="T126" i="1"/>
  <c r="T127" i="1"/>
  <c r="T128" i="1"/>
  <c r="T129" i="1"/>
  <c r="T130" i="1"/>
  <c r="T104" i="1"/>
  <c r="T105" i="1"/>
  <c r="T106" i="1"/>
  <c r="T107" i="1"/>
  <c r="T108" i="1"/>
  <c r="T109" i="1"/>
  <c r="T114" i="1"/>
  <c r="T115" i="1"/>
  <c r="T98" i="1"/>
  <c r="T99" i="1"/>
  <c r="T100" i="1"/>
  <c r="T91" i="1"/>
  <c r="T92" i="1"/>
  <c r="T93" i="1"/>
  <c r="T94" i="1"/>
  <c r="T79" i="1"/>
  <c r="T80" i="1"/>
  <c r="T81" i="1"/>
  <c r="T82" i="1"/>
  <c r="T83" i="1"/>
  <c r="T84" i="1"/>
  <c r="T85" i="1"/>
  <c r="T86" i="1"/>
  <c r="T87" i="1"/>
  <c r="T69" i="1"/>
  <c r="T70" i="1"/>
  <c r="T71" i="1"/>
  <c r="T72" i="1"/>
  <c r="T73" i="1"/>
  <c r="T74" i="1"/>
  <c r="T75" i="1"/>
  <c r="T55" i="1"/>
  <c r="T56" i="1"/>
  <c r="T58" i="1"/>
  <c r="T59" i="1"/>
  <c r="T60" i="1"/>
  <c r="T61" i="1"/>
  <c r="T62" i="1"/>
  <c r="T63" i="1"/>
  <c r="T64" i="1"/>
  <c r="T42" i="1"/>
  <c r="T44" i="1"/>
  <c r="T45" i="1"/>
  <c r="T46" i="1"/>
  <c r="T47" i="1"/>
  <c r="T50" i="1"/>
  <c r="T32" i="1"/>
  <c r="T33" i="1"/>
  <c r="T34" i="1"/>
  <c r="T35" i="1"/>
  <c r="T23" i="1"/>
  <c r="T24" i="1"/>
  <c r="T25" i="1"/>
  <c r="T26" i="1"/>
  <c r="T27" i="1"/>
  <c r="U167" i="1"/>
  <c r="I35" i="6" s="1"/>
  <c r="U155" i="1"/>
  <c r="U157" i="1"/>
  <c r="U159" i="1"/>
  <c r="U161" i="1"/>
  <c r="U134" i="1"/>
  <c r="U135" i="1"/>
  <c r="G136" i="1"/>
  <c r="U136" i="1"/>
  <c r="G137" i="1"/>
  <c r="U137" i="1"/>
  <c r="U138" i="1"/>
  <c r="U139" i="1"/>
  <c r="U140" i="1"/>
  <c r="U141" i="1"/>
  <c r="G142" i="1"/>
  <c r="H142" i="1" s="1"/>
  <c r="U142" i="1"/>
  <c r="U143" i="1"/>
  <c r="U144" i="1"/>
  <c r="G145" i="1"/>
  <c r="H145" i="1" s="1"/>
  <c r="U145" i="1"/>
  <c r="G146" i="1"/>
  <c r="AA146" i="1" s="1"/>
  <c r="U146" i="1"/>
  <c r="U122" i="1"/>
  <c r="U123" i="1"/>
  <c r="U124" i="1"/>
  <c r="U125" i="1"/>
  <c r="U126" i="1"/>
  <c r="U127" i="1"/>
  <c r="U128" i="1"/>
  <c r="U129" i="1"/>
  <c r="U130" i="1"/>
  <c r="U104" i="1"/>
  <c r="U105" i="1"/>
  <c r="U106" i="1"/>
  <c r="U107" i="1"/>
  <c r="U108" i="1"/>
  <c r="U109" i="1"/>
  <c r="G114" i="1"/>
  <c r="AA114" i="1" s="1"/>
  <c r="U114" i="1"/>
  <c r="G115" i="1"/>
  <c r="H115" i="1" s="1"/>
  <c r="U115" i="1"/>
  <c r="U98" i="1"/>
  <c r="U99" i="1"/>
  <c r="U100" i="1"/>
  <c r="G91" i="1"/>
  <c r="H91" i="1" s="1"/>
  <c r="U91" i="1"/>
  <c r="U92" i="1"/>
  <c r="G93" i="1"/>
  <c r="AA93" i="1" s="1"/>
  <c r="U93" i="1"/>
  <c r="G94" i="1"/>
  <c r="H94" i="1" s="1"/>
  <c r="U94" i="1"/>
  <c r="U79" i="1"/>
  <c r="U80" i="1"/>
  <c r="U81" i="1"/>
  <c r="U82" i="1"/>
  <c r="U83" i="1"/>
  <c r="U84" i="1"/>
  <c r="U85" i="1"/>
  <c r="U86" i="1"/>
  <c r="U87" i="1"/>
  <c r="U69" i="1"/>
  <c r="U70" i="1"/>
  <c r="G71" i="1"/>
  <c r="H71" i="1" s="1"/>
  <c r="U71" i="1"/>
  <c r="G72" i="1"/>
  <c r="H72" i="1" s="1"/>
  <c r="U72" i="1"/>
  <c r="U73" i="1"/>
  <c r="U74" i="1"/>
  <c r="G75" i="1"/>
  <c r="H75" i="1" s="1"/>
  <c r="U75" i="1"/>
  <c r="U55" i="1"/>
  <c r="U56" i="1"/>
  <c r="U59" i="1"/>
  <c r="U60" i="1"/>
  <c r="U61" i="1"/>
  <c r="U62" i="1"/>
  <c r="U63" i="1"/>
  <c r="U64" i="1"/>
  <c r="U42" i="1"/>
  <c r="U44" i="1"/>
  <c r="U45" i="1"/>
  <c r="U46" i="1"/>
  <c r="G47" i="1"/>
  <c r="AA47" i="1" s="1"/>
  <c r="U47" i="1"/>
  <c r="U50" i="1"/>
  <c r="U32" i="1"/>
  <c r="U33" i="1"/>
  <c r="U34" i="1"/>
  <c r="U35" i="1"/>
  <c r="G23" i="1"/>
  <c r="H23" i="1" s="1"/>
  <c r="U23" i="1"/>
  <c r="U24" i="1"/>
  <c r="G26" i="1"/>
  <c r="H26" i="1" s="1"/>
  <c r="U26" i="1"/>
  <c r="U27" i="1"/>
  <c r="S167" i="1"/>
  <c r="G35" i="6" s="1"/>
  <c r="S155" i="1"/>
  <c r="S156" i="1"/>
  <c r="S157" i="1"/>
  <c r="S159" i="1"/>
  <c r="S160" i="1"/>
  <c r="S161" i="1"/>
  <c r="S162" i="1"/>
  <c r="S134" i="1"/>
  <c r="S135" i="1"/>
  <c r="S136" i="1"/>
  <c r="S137" i="1"/>
  <c r="S138" i="1"/>
  <c r="S139" i="1"/>
  <c r="S140" i="1"/>
  <c r="S141" i="1"/>
  <c r="S142" i="1"/>
  <c r="S143" i="1"/>
  <c r="S144" i="1"/>
  <c r="S145" i="1"/>
  <c r="S146" i="1"/>
  <c r="S122" i="1"/>
  <c r="S123" i="1"/>
  <c r="S124" i="1"/>
  <c r="S125" i="1"/>
  <c r="S126" i="1"/>
  <c r="S127" i="1"/>
  <c r="S128" i="1"/>
  <c r="S129" i="1"/>
  <c r="S130" i="1"/>
  <c r="S104" i="1"/>
  <c r="S105" i="1"/>
  <c r="S106" i="1"/>
  <c r="S107" i="1"/>
  <c r="S108" i="1"/>
  <c r="S109" i="1"/>
  <c r="S114" i="1"/>
  <c r="S115" i="1"/>
  <c r="S98" i="1"/>
  <c r="S99" i="1"/>
  <c r="S100" i="1"/>
  <c r="S91" i="1"/>
  <c r="S92" i="1"/>
  <c r="S93" i="1"/>
  <c r="S94" i="1"/>
  <c r="S79" i="1"/>
  <c r="S80" i="1"/>
  <c r="S81" i="1"/>
  <c r="S82" i="1"/>
  <c r="S83" i="1"/>
  <c r="S84" i="1"/>
  <c r="S85" i="1"/>
  <c r="S86" i="1"/>
  <c r="S87" i="1"/>
  <c r="S69" i="1"/>
  <c r="S70" i="1"/>
  <c r="S71" i="1"/>
  <c r="S72" i="1"/>
  <c r="S73" i="1"/>
  <c r="S74" i="1"/>
  <c r="S75" i="1"/>
  <c r="S55" i="1"/>
  <c r="S56" i="1"/>
  <c r="S58" i="1"/>
  <c r="S59" i="1"/>
  <c r="S60" i="1"/>
  <c r="S61" i="1"/>
  <c r="S62" i="1"/>
  <c r="S63" i="1"/>
  <c r="S64" i="1"/>
  <c r="S42" i="1"/>
  <c r="S44" i="1"/>
  <c r="S45" i="1"/>
  <c r="S46" i="1"/>
  <c r="S47" i="1"/>
  <c r="S50" i="1"/>
  <c r="S32" i="1"/>
  <c r="S33" i="1"/>
  <c r="S34" i="1"/>
  <c r="S35" i="1"/>
  <c r="S23" i="1"/>
  <c r="S24" i="1"/>
  <c r="S25" i="1"/>
  <c r="S26" i="1"/>
  <c r="S27" i="1"/>
  <c r="R167" i="1"/>
  <c r="F35" i="6" s="1"/>
  <c r="R155" i="1"/>
  <c r="R156" i="1"/>
  <c r="R157" i="1"/>
  <c r="R159" i="1"/>
  <c r="R160" i="1"/>
  <c r="R161" i="1"/>
  <c r="R162" i="1"/>
  <c r="R134" i="1"/>
  <c r="R135" i="1"/>
  <c r="R136" i="1"/>
  <c r="R137" i="1"/>
  <c r="R138" i="1"/>
  <c r="R139" i="1"/>
  <c r="R140" i="1"/>
  <c r="R141" i="1"/>
  <c r="R142" i="1"/>
  <c r="R143" i="1"/>
  <c r="R144" i="1"/>
  <c r="R145" i="1"/>
  <c r="R146" i="1"/>
  <c r="R122" i="1"/>
  <c r="R123" i="1"/>
  <c r="R124" i="1"/>
  <c r="R125" i="1"/>
  <c r="R126" i="1"/>
  <c r="R127" i="1"/>
  <c r="R128" i="1"/>
  <c r="R129" i="1"/>
  <c r="R130" i="1"/>
  <c r="R104" i="1"/>
  <c r="R105" i="1"/>
  <c r="R106" i="1"/>
  <c r="R107" i="1"/>
  <c r="R108" i="1"/>
  <c r="R109" i="1"/>
  <c r="R114" i="1"/>
  <c r="R115" i="1"/>
  <c r="R98" i="1"/>
  <c r="R99" i="1"/>
  <c r="R100" i="1"/>
  <c r="R91" i="1"/>
  <c r="R92" i="1"/>
  <c r="R93" i="1"/>
  <c r="R94" i="1"/>
  <c r="R79" i="1"/>
  <c r="R80" i="1"/>
  <c r="R81" i="1"/>
  <c r="R82" i="1"/>
  <c r="R83" i="1"/>
  <c r="R84" i="1"/>
  <c r="R85" i="1"/>
  <c r="R86" i="1"/>
  <c r="R87" i="1"/>
  <c r="R69" i="1"/>
  <c r="R70" i="1"/>
  <c r="R71" i="1"/>
  <c r="R72" i="1"/>
  <c r="R73" i="1"/>
  <c r="R74" i="1"/>
  <c r="R75" i="1"/>
  <c r="R55" i="1"/>
  <c r="R56" i="1"/>
  <c r="R58" i="1"/>
  <c r="R59" i="1"/>
  <c r="R60" i="1"/>
  <c r="R61" i="1"/>
  <c r="R62" i="1"/>
  <c r="R63" i="1"/>
  <c r="R64" i="1"/>
  <c r="R42" i="1"/>
  <c r="R44" i="1"/>
  <c r="R45" i="1"/>
  <c r="R46" i="1"/>
  <c r="R47" i="1"/>
  <c r="R50" i="1"/>
  <c r="R32" i="1"/>
  <c r="R33" i="1"/>
  <c r="R34" i="1"/>
  <c r="R35" i="1"/>
  <c r="R23" i="1"/>
  <c r="R24" i="1"/>
  <c r="R25" i="1"/>
  <c r="R26" i="1"/>
  <c r="R27" i="1"/>
  <c r="G155" i="1"/>
  <c r="H155" i="1" s="1"/>
  <c r="G157" i="1"/>
  <c r="H157" i="1" s="1"/>
  <c r="W157" i="1"/>
  <c r="G159" i="1"/>
  <c r="H159" i="1" s="1"/>
  <c r="G160" i="1"/>
  <c r="H160" i="1" s="1"/>
  <c r="G156" i="1"/>
  <c r="H156" i="1" s="1"/>
  <c r="U156" i="1"/>
  <c r="G161" i="1"/>
  <c r="G162" i="1"/>
  <c r="H162" i="1" s="1"/>
  <c r="G58" i="1"/>
  <c r="H58" i="1" s="1"/>
  <c r="G63" i="1"/>
  <c r="H63" i="1" s="1"/>
  <c r="G55" i="1"/>
  <c r="G56" i="1"/>
  <c r="H56" i="1" s="1"/>
  <c r="G59" i="1"/>
  <c r="H59" i="1" s="1"/>
  <c r="G60" i="1"/>
  <c r="H60" i="1" s="1"/>
  <c r="G61" i="1"/>
  <c r="AA61" i="1" s="1"/>
  <c r="G62" i="1"/>
  <c r="H62" i="1" s="1"/>
  <c r="G80" i="1"/>
  <c r="AA80" i="1" s="1"/>
  <c r="G81" i="1"/>
  <c r="H81" i="1" s="1"/>
  <c r="G85" i="1"/>
  <c r="G84" i="1"/>
  <c r="H84" i="1" s="1"/>
  <c r="G64" i="1"/>
  <c r="AA64" i="1" s="1"/>
  <c r="G79" i="1"/>
  <c r="AA79" i="1" s="1"/>
  <c r="G82" i="1"/>
  <c r="G83" i="1"/>
  <c r="H83" i="1" s="1"/>
  <c r="G86" i="1"/>
  <c r="H86" i="1" s="1"/>
  <c r="G87" i="1"/>
  <c r="AA87" i="1" s="1"/>
  <c r="G98" i="1"/>
  <c r="G99" i="1"/>
  <c r="H99" i="1" s="1"/>
  <c r="G100" i="1"/>
  <c r="H100" i="1" s="1"/>
  <c r="G124" i="1"/>
  <c r="H124" i="1" s="1"/>
  <c r="G127" i="1"/>
  <c r="AA127" i="1" s="1"/>
  <c r="G123" i="1"/>
  <c r="H123" i="1" s="1"/>
  <c r="G128" i="1"/>
  <c r="H128" i="1" s="1"/>
  <c r="G125" i="1"/>
  <c r="AA125" i="1" s="1"/>
  <c r="G126" i="1"/>
  <c r="H126" i="1" s="1"/>
  <c r="G129" i="1"/>
  <c r="AA129" i="1" s="1"/>
  <c r="G130" i="1"/>
  <c r="AA130" i="1" s="1"/>
  <c r="G122" i="1"/>
  <c r="AA122" i="1" s="1"/>
  <c r="L16" i="1"/>
  <c r="I58" i="1"/>
  <c r="I16" i="1"/>
  <c r="V26" i="1"/>
  <c r="I91" i="1"/>
  <c r="I69" i="1"/>
  <c r="W91" i="1"/>
  <c r="I156" i="1"/>
  <c r="I157" i="1"/>
  <c r="U58" i="1"/>
  <c r="AB26" i="1"/>
  <c r="AA46" i="1"/>
  <c r="H73" i="1"/>
  <c r="AA35" i="1"/>
  <c r="V48" i="1" l="1"/>
  <c r="AA48" i="1"/>
  <c r="M48" i="1"/>
  <c r="G34" i="4"/>
  <c r="M167" i="1"/>
  <c r="U162" i="1"/>
  <c r="F31" i="4"/>
  <c r="F32" i="4" s="1"/>
  <c r="F172" i="1"/>
  <c r="F176" i="1" s="1"/>
  <c r="E31" i="4"/>
  <c r="E32" i="4" s="1"/>
  <c r="E172" i="1"/>
  <c r="E176" i="1" s="1"/>
  <c r="I162" i="1"/>
  <c r="AA161" i="1"/>
  <c r="I161" i="1"/>
  <c r="V161" i="1"/>
  <c r="V163" i="1" s="1"/>
  <c r="U160" i="1"/>
  <c r="E14" i="4"/>
  <c r="F14" i="4"/>
  <c r="I160" i="1"/>
  <c r="C31" i="4"/>
  <c r="C32" i="4" s="1"/>
  <c r="C172" i="1"/>
  <c r="C176" i="1" s="1"/>
  <c r="C42" i="4" s="1"/>
  <c r="AA34" i="1"/>
  <c r="C28" i="4"/>
  <c r="C149" i="1"/>
  <c r="F28" i="4"/>
  <c r="F29" i="4" s="1"/>
  <c r="F149" i="1"/>
  <c r="E28" i="4"/>
  <c r="E29" i="4" s="1"/>
  <c r="E149" i="1"/>
  <c r="V49" i="1"/>
  <c r="I49" i="1"/>
  <c r="H80" i="1"/>
  <c r="H122" i="1"/>
  <c r="H125" i="1"/>
  <c r="AA94" i="1"/>
  <c r="M16" i="1"/>
  <c r="AB19" i="1"/>
  <c r="P14" i="6" s="1"/>
  <c r="I25" i="1"/>
  <c r="H16" i="1"/>
  <c r="H19" i="1" s="1"/>
  <c r="I13" i="4" s="1"/>
  <c r="G19" i="1"/>
  <c r="U25" i="1"/>
  <c r="U29" i="1" s="1"/>
  <c r="I15" i="6" s="1"/>
  <c r="AA106" i="1"/>
  <c r="AA36" i="1"/>
  <c r="V19" i="1"/>
  <c r="J14" i="6" s="1"/>
  <c r="W19" i="1"/>
  <c r="K14" i="6" s="1"/>
  <c r="U19" i="1"/>
  <c r="I14" i="6" s="1"/>
  <c r="T19" i="1"/>
  <c r="H14" i="6" s="1"/>
  <c r="S19" i="1"/>
  <c r="G14" i="6" s="1"/>
  <c r="R19" i="1"/>
  <c r="F14" i="6" s="1"/>
  <c r="Y19" i="1"/>
  <c r="M14" i="6" s="1"/>
  <c r="Z19" i="1"/>
  <c r="N14" i="6" s="1"/>
  <c r="AA63" i="1"/>
  <c r="F13" i="4"/>
  <c r="E13" i="4"/>
  <c r="AA57" i="1"/>
  <c r="AA83" i="1"/>
  <c r="C13" i="4"/>
  <c r="H130" i="1"/>
  <c r="AA51" i="1"/>
  <c r="H105" i="1"/>
  <c r="AA104" i="1"/>
  <c r="AA115" i="1"/>
  <c r="AA60" i="1"/>
  <c r="AA33" i="1"/>
  <c r="AA124" i="1"/>
  <c r="AA142" i="1"/>
  <c r="W101" i="1"/>
  <c r="K24" i="6" s="1"/>
  <c r="H138" i="1"/>
  <c r="H143" i="1"/>
  <c r="Z95" i="1"/>
  <c r="N23" i="6" s="1"/>
  <c r="Y101" i="1"/>
  <c r="M24" i="6" s="1"/>
  <c r="AA69" i="1"/>
  <c r="I26" i="1"/>
  <c r="C14" i="6"/>
  <c r="W95" i="1"/>
  <c r="K23" i="6" s="1"/>
  <c r="H127" i="1"/>
  <c r="H47" i="1"/>
  <c r="AA72" i="1"/>
  <c r="AA28" i="1"/>
  <c r="AA70" i="1"/>
  <c r="AA140" i="1"/>
  <c r="H42" i="1"/>
  <c r="C24" i="4"/>
  <c r="U101" i="1"/>
  <c r="I24" i="6" s="1"/>
  <c r="AA159" i="1"/>
  <c r="AA59" i="1"/>
  <c r="C28" i="6"/>
  <c r="H167" i="1"/>
  <c r="I34" i="4" s="1"/>
  <c r="H109" i="1"/>
  <c r="S29" i="1"/>
  <c r="G15" i="6" s="1"/>
  <c r="S95" i="1"/>
  <c r="G23" i="6" s="1"/>
  <c r="AA84" i="1"/>
  <c r="H92" i="1"/>
  <c r="V101" i="1"/>
  <c r="J24" i="6" s="1"/>
  <c r="AB37" i="1"/>
  <c r="P16" i="6" s="1"/>
  <c r="C19" i="4"/>
  <c r="H49" i="1"/>
  <c r="H93" i="1"/>
  <c r="S88" i="1"/>
  <c r="G22" i="6" s="1"/>
  <c r="H25" i="1"/>
  <c r="H146" i="1"/>
  <c r="AA45" i="1"/>
  <c r="AB29" i="1"/>
  <c r="P15" i="6" s="1"/>
  <c r="C32" i="6"/>
  <c r="C33" i="6" s="1"/>
  <c r="H61" i="1"/>
  <c r="C23" i="4"/>
  <c r="AA141" i="1"/>
  <c r="H87" i="1"/>
  <c r="H50" i="1"/>
  <c r="AA126" i="1"/>
  <c r="T37" i="1"/>
  <c r="H16" i="6" s="1"/>
  <c r="AA75" i="1"/>
  <c r="W163" i="1"/>
  <c r="U88" i="1"/>
  <c r="I22" i="6" s="1"/>
  <c r="W76" i="1"/>
  <c r="K21" i="6" s="1"/>
  <c r="C22" i="6"/>
  <c r="AA56" i="1"/>
  <c r="H74" i="1"/>
  <c r="H76" i="1" s="1"/>
  <c r="I20" i="4" s="1"/>
  <c r="AA100" i="1"/>
  <c r="R101" i="1"/>
  <c r="F24" i="6" s="1"/>
  <c r="V76" i="1"/>
  <c r="J21" i="6" s="1"/>
  <c r="V88" i="1"/>
  <c r="J22" i="6" s="1"/>
  <c r="V95" i="1"/>
  <c r="J23" i="6" s="1"/>
  <c r="C20" i="4"/>
  <c r="AA23" i="1"/>
  <c r="T76" i="1"/>
  <c r="H21" i="6" s="1"/>
  <c r="T95" i="1"/>
  <c r="H23" i="6" s="1"/>
  <c r="V37" i="1"/>
  <c r="J16" i="6" s="1"/>
  <c r="V66" i="1"/>
  <c r="J20" i="6" s="1"/>
  <c r="Y37" i="1"/>
  <c r="M16" i="6" s="1"/>
  <c r="Z52" i="1"/>
  <c r="Z29" i="1"/>
  <c r="N15" i="6" s="1"/>
  <c r="AB76" i="1"/>
  <c r="P21" i="6" s="1"/>
  <c r="AB95" i="1"/>
  <c r="P23" i="6" s="1"/>
  <c r="Z101" i="1"/>
  <c r="N24" i="6" s="1"/>
  <c r="Y95" i="1"/>
  <c r="M23" i="6" s="1"/>
  <c r="R37" i="1"/>
  <c r="F16" i="6" s="1"/>
  <c r="AA26" i="1"/>
  <c r="R95" i="1"/>
  <c r="F23" i="6" s="1"/>
  <c r="S131" i="1"/>
  <c r="G28" i="6" s="1"/>
  <c r="AA86" i="1"/>
  <c r="AA162" i="1"/>
  <c r="AA128" i="1"/>
  <c r="H79" i="1"/>
  <c r="AA155" i="1"/>
  <c r="U52" i="1"/>
  <c r="AA145" i="1"/>
  <c r="Z76" i="1"/>
  <c r="N21" i="6" s="1"/>
  <c r="Y29" i="1"/>
  <c r="M15" i="6" s="1"/>
  <c r="AA160" i="1"/>
  <c r="H129" i="1"/>
  <c r="AA123" i="1"/>
  <c r="V116" i="1"/>
  <c r="J25" i="6" s="1"/>
  <c r="V131" i="1"/>
  <c r="J28" i="6" s="1"/>
  <c r="W116" i="1"/>
  <c r="K25" i="6" s="1"/>
  <c r="H48" i="1"/>
  <c r="W52" i="1"/>
  <c r="AB52" i="1"/>
  <c r="Z66" i="1"/>
  <c r="N20" i="6" s="1"/>
  <c r="Y66" i="1"/>
  <c r="M20" i="6" s="1"/>
  <c r="AB66" i="1"/>
  <c r="P20" i="6" s="1"/>
  <c r="Z88" i="1"/>
  <c r="N22" i="6" s="1"/>
  <c r="AB101" i="1"/>
  <c r="P24" i="6" s="1"/>
  <c r="Z116" i="1"/>
  <c r="N25" i="6" s="1"/>
  <c r="Y116" i="1"/>
  <c r="M25" i="6" s="1"/>
  <c r="Z131" i="1"/>
  <c r="N28" i="6" s="1"/>
  <c r="Y131" i="1"/>
  <c r="M28" i="6" s="1"/>
  <c r="AB131" i="1"/>
  <c r="P28" i="6" s="1"/>
  <c r="Y147" i="1"/>
  <c r="M29" i="6" s="1"/>
  <c r="Z147" i="1"/>
  <c r="N29" i="6" s="1"/>
  <c r="AB163" i="1"/>
  <c r="G131" i="1"/>
  <c r="R163" i="1"/>
  <c r="S76" i="1"/>
  <c r="G21" i="6" s="1"/>
  <c r="U131" i="1"/>
  <c r="I28" i="6" s="1"/>
  <c r="U147" i="1"/>
  <c r="I29" i="6" s="1"/>
  <c r="G147" i="1"/>
  <c r="G28" i="4" s="1"/>
  <c r="T29" i="1"/>
  <c r="H15" i="6" s="1"/>
  <c r="T66" i="1"/>
  <c r="H20" i="6" s="1"/>
  <c r="T116" i="1"/>
  <c r="H25" i="6" s="1"/>
  <c r="T147" i="1"/>
  <c r="H29" i="6" s="1"/>
  <c r="W29" i="1"/>
  <c r="K15" i="6" s="1"/>
  <c r="W37" i="1"/>
  <c r="K16" i="6" s="1"/>
  <c r="W66" i="1"/>
  <c r="K20" i="6" s="1"/>
  <c r="U76" i="1"/>
  <c r="I21" i="6" s="1"/>
  <c r="U95" i="1"/>
  <c r="I23" i="6" s="1"/>
  <c r="AA62" i="1"/>
  <c r="H144" i="1"/>
  <c r="H134" i="1"/>
  <c r="AA107" i="1"/>
  <c r="AA99" i="1"/>
  <c r="AA157" i="1"/>
  <c r="R29" i="1"/>
  <c r="F15" i="6" s="1"/>
  <c r="G101" i="1"/>
  <c r="S147" i="1"/>
  <c r="G29" i="6" s="1"/>
  <c r="H139" i="1"/>
  <c r="AA16" i="1"/>
  <c r="H64" i="1"/>
  <c r="U66" i="1"/>
  <c r="I20" i="6" s="1"/>
  <c r="C29" i="4"/>
  <c r="S66" i="1"/>
  <c r="G20" i="6" s="1"/>
  <c r="AA81" i="1"/>
  <c r="T163" i="1"/>
  <c r="Y52" i="1"/>
  <c r="Y76" i="1"/>
  <c r="M21" i="6" s="1"/>
  <c r="Y88" i="1"/>
  <c r="M22" i="6" s="1"/>
  <c r="AB88" i="1"/>
  <c r="P22" i="6" s="1"/>
  <c r="AB116" i="1"/>
  <c r="P25" i="6" s="1"/>
  <c r="AB147" i="1"/>
  <c r="P29" i="6" s="1"/>
  <c r="Z163" i="1"/>
  <c r="Y163" i="1"/>
  <c r="H110" i="1"/>
  <c r="AA110" i="1"/>
  <c r="C23" i="6"/>
  <c r="C22" i="4"/>
  <c r="H98" i="1"/>
  <c r="H101" i="1" s="1"/>
  <c r="I23" i="4" s="1"/>
  <c r="H85" i="1"/>
  <c r="AA85" i="1"/>
  <c r="Z37" i="1"/>
  <c r="N16" i="6" s="1"/>
  <c r="H37" i="1"/>
  <c r="I15" i="4" s="1"/>
  <c r="S52" i="1"/>
  <c r="F15" i="4"/>
  <c r="H65" i="1"/>
  <c r="AA65" i="1"/>
  <c r="H114" i="1"/>
  <c r="H161" i="1"/>
  <c r="H163" i="1" s="1"/>
  <c r="H55" i="1"/>
  <c r="AA55" i="1"/>
  <c r="R147" i="1"/>
  <c r="F29" i="6" s="1"/>
  <c r="H136" i="1"/>
  <c r="AA136" i="1"/>
  <c r="T52" i="1"/>
  <c r="T88" i="1"/>
  <c r="H22" i="6" s="1"/>
  <c r="T101" i="1"/>
  <c r="H24" i="6" s="1"/>
  <c r="T131" i="1"/>
  <c r="H28" i="6" s="1"/>
  <c r="V29" i="1"/>
  <c r="J15" i="6" s="1"/>
  <c r="V147" i="1"/>
  <c r="J29" i="6" s="1"/>
  <c r="C14" i="4"/>
  <c r="C15" i="6"/>
  <c r="E20" i="4"/>
  <c r="E25" i="4" s="1"/>
  <c r="C29" i="6"/>
  <c r="AA32" i="1"/>
  <c r="G37" i="1"/>
  <c r="G95" i="1"/>
  <c r="AA91" i="1"/>
  <c r="H82" i="1"/>
  <c r="AA82" i="1"/>
  <c r="S37" i="1"/>
  <c r="G16" i="6" s="1"/>
  <c r="S116" i="1"/>
  <c r="G25" i="6" s="1"/>
  <c r="G66" i="1"/>
  <c r="AA98" i="1"/>
  <c r="G88" i="1"/>
  <c r="R52" i="1"/>
  <c r="W131" i="1"/>
  <c r="K28" i="6" s="1"/>
  <c r="W147" i="1"/>
  <c r="K29" i="6" s="1"/>
  <c r="G52" i="1"/>
  <c r="H44" i="1"/>
  <c r="C16" i="6"/>
  <c r="C15" i="4"/>
  <c r="H137" i="1"/>
  <c r="AA137" i="1"/>
  <c r="S101" i="1"/>
  <c r="G24" i="6" s="1"/>
  <c r="C18" i="4"/>
  <c r="R76" i="1"/>
  <c r="F21" i="6" s="1"/>
  <c r="R116" i="1"/>
  <c r="F25" i="6" s="1"/>
  <c r="U116" i="1"/>
  <c r="I25" i="6" s="1"/>
  <c r="G116" i="1"/>
  <c r="AA108" i="1"/>
  <c r="W88" i="1"/>
  <c r="K22" i="6" s="1"/>
  <c r="AA58" i="1"/>
  <c r="R66" i="1"/>
  <c r="F20" i="6" s="1"/>
  <c r="R88" i="1"/>
  <c r="F22" i="6" s="1"/>
  <c r="R131" i="1"/>
  <c r="F28" i="6" s="1"/>
  <c r="S163" i="1"/>
  <c r="U37" i="1"/>
  <c r="I16" i="6" s="1"/>
  <c r="AA71" i="1"/>
  <c r="G76" i="1"/>
  <c r="H27" i="1"/>
  <c r="AA27" i="1"/>
  <c r="D35" i="6"/>
  <c r="AA167" i="1"/>
  <c r="O35" i="6" s="1"/>
  <c r="G29" i="1"/>
  <c r="G163" i="1"/>
  <c r="H24" i="1"/>
  <c r="AA135" i="1"/>
  <c r="AA156" i="1"/>
  <c r="F25" i="4"/>
  <c r="C16" i="4" l="1"/>
  <c r="V52" i="1"/>
  <c r="J19" i="6" s="1"/>
  <c r="J26" i="6" s="1"/>
  <c r="C186" i="1"/>
  <c r="C50" i="4" s="1"/>
  <c r="C45" i="6"/>
  <c r="T172" i="1"/>
  <c r="H39" i="6" s="1"/>
  <c r="Z172" i="1"/>
  <c r="N39" i="6" s="1"/>
  <c r="G172" i="1"/>
  <c r="G176" i="1" s="1"/>
  <c r="U163" i="1"/>
  <c r="I32" i="6" s="1"/>
  <c r="I33" i="6" s="1"/>
  <c r="F38" i="4"/>
  <c r="F42" i="4" s="1"/>
  <c r="E38" i="4"/>
  <c r="E42" i="4" s="1"/>
  <c r="I31" i="4"/>
  <c r="W172" i="1"/>
  <c r="K39" i="6" s="1"/>
  <c r="R172" i="1"/>
  <c r="F39" i="6" s="1"/>
  <c r="S172" i="1"/>
  <c r="G39" i="6" s="1"/>
  <c r="M32" i="6"/>
  <c r="M33" i="6" s="1"/>
  <c r="Y172" i="1"/>
  <c r="M39" i="6" s="1"/>
  <c r="P32" i="6"/>
  <c r="P33" i="6" s="1"/>
  <c r="AB172" i="1"/>
  <c r="P39" i="6" s="1"/>
  <c r="P19" i="6"/>
  <c r="P26" i="6" s="1"/>
  <c r="M19" i="6"/>
  <c r="M26" i="6" s="1"/>
  <c r="N19" i="6"/>
  <c r="N26" i="6" s="1"/>
  <c r="K19" i="6"/>
  <c r="K26" i="6" s="1"/>
  <c r="I19" i="6"/>
  <c r="I26" i="6" s="1"/>
  <c r="F19" i="6"/>
  <c r="F26" i="6" s="1"/>
  <c r="G19" i="6"/>
  <c r="G26" i="6" s="1"/>
  <c r="H19" i="6"/>
  <c r="H26" i="6" s="1"/>
  <c r="E16" i="4"/>
  <c r="K32" i="6"/>
  <c r="K33" i="6" s="1"/>
  <c r="G32" i="6"/>
  <c r="G33" i="6" s="1"/>
  <c r="F32" i="6"/>
  <c r="F33" i="6" s="1"/>
  <c r="H32" i="6"/>
  <c r="H33" i="6" s="1"/>
  <c r="AA52" i="1"/>
  <c r="AA95" i="1"/>
  <c r="O23" i="6" s="1"/>
  <c r="F16" i="4"/>
  <c r="AA19" i="1"/>
  <c r="O14" i="6" s="1"/>
  <c r="AA37" i="1"/>
  <c r="O16" i="6" s="1"/>
  <c r="AA76" i="1"/>
  <c r="O21" i="6" s="1"/>
  <c r="G17" i="6"/>
  <c r="P17" i="6"/>
  <c r="F17" i="6"/>
  <c r="AA88" i="1"/>
  <c r="O22" i="6" s="1"/>
  <c r="AA29" i="1"/>
  <c r="O15" i="6" s="1"/>
  <c r="D29" i="6"/>
  <c r="H131" i="1"/>
  <c r="I27" i="4" s="1"/>
  <c r="H116" i="1"/>
  <c r="I24" i="4" s="1"/>
  <c r="H17" i="6"/>
  <c r="C30" i="6"/>
  <c r="I17" i="6"/>
  <c r="H95" i="1"/>
  <c r="I22" i="4" s="1"/>
  <c r="I30" i="6"/>
  <c r="P30" i="6"/>
  <c r="M17" i="6"/>
  <c r="H29" i="1"/>
  <c r="I14" i="4" s="1"/>
  <c r="I16" i="4" s="1"/>
  <c r="J30" i="6"/>
  <c r="C26" i="6"/>
  <c r="H30" i="6"/>
  <c r="H88" i="1"/>
  <c r="I21" i="4" s="1"/>
  <c r="N17" i="6"/>
  <c r="H52" i="1"/>
  <c r="I18" i="4" s="1"/>
  <c r="J17" i="6"/>
  <c r="AA163" i="1"/>
  <c r="AA101" i="1"/>
  <c r="O24" i="6" s="1"/>
  <c r="AA116" i="1"/>
  <c r="O25" i="6" s="1"/>
  <c r="K17" i="6"/>
  <c r="H66" i="1"/>
  <c r="I19" i="4" s="1"/>
  <c r="G149" i="1"/>
  <c r="N30" i="6"/>
  <c r="M30" i="6"/>
  <c r="D24" i="6"/>
  <c r="G23" i="4"/>
  <c r="G27" i="4"/>
  <c r="D28" i="6"/>
  <c r="G30" i="6"/>
  <c r="F30" i="6"/>
  <c r="D14" i="6"/>
  <c r="G13" i="4"/>
  <c r="H147" i="1"/>
  <c r="I28" i="4" s="1"/>
  <c r="AA131" i="1"/>
  <c r="O28" i="6" s="1"/>
  <c r="C17" i="6"/>
  <c r="K30" i="6"/>
  <c r="C25" i="4"/>
  <c r="G21" i="4"/>
  <c r="D22" i="6"/>
  <c r="G20" i="4"/>
  <c r="D21" i="6"/>
  <c r="G24" i="4"/>
  <c r="D25" i="6"/>
  <c r="G19" i="4"/>
  <c r="D20" i="6"/>
  <c r="D23" i="6"/>
  <c r="G22" i="4"/>
  <c r="AA66" i="1"/>
  <c r="O20" i="6" s="1"/>
  <c r="N32" i="6"/>
  <c r="N33" i="6" s="1"/>
  <c r="C41" i="6"/>
  <c r="C38" i="4"/>
  <c r="G15" i="4"/>
  <c r="D16" i="6"/>
  <c r="AA147" i="1"/>
  <c r="O29" i="6" s="1"/>
  <c r="D15" i="6"/>
  <c r="G14" i="4"/>
  <c r="D19" i="6"/>
  <c r="G18" i="4"/>
  <c r="D32" i="6"/>
  <c r="D33" i="6" s="1"/>
  <c r="G31" i="4"/>
  <c r="J32" i="6"/>
  <c r="J33" i="6" s="1"/>
  <c r="V172" i="1" l="1"/>
  <c r="J39" i="6" s="1"/>
  <c r="D45" i="6"/>
  <c r="G186" i="1"/>
  <c r="G50" i="4" s="1"/>
  <c r="H172" i="1"/>
  <c r="U172" i="1"/>
  <c r="I39" i="6" s="1"/>
  <c r="I41" i="6" s="1"/>
  <c r="O32" i="6"/>
  <c r="O33" i="6" s="1"/>
  <c r="AA172" i="1"/>
  <c r="O39" i="6" s="1"/>
  <c r="O41" i="6" s="1"/>
  <c r="O19" i="6"/>
  <c r="O26" i="6" s="1"/>
  <c r="I29" i="4"/>
  <c r="O17" i="6"/>
  <c r="D30" i="6"/>
  <c r="H149" i="1"/>
  <c r="G16" i="4"/>
  <c r="G29" i="4"/>
  <c r="O30" i="6"/>
  <c r="D17" i="6"/>
  <c r="I32" i="4"/>
  <c r="G32" i="4"/>
  <c r="G38" i="4"/>
  <c r="D41" i="6"/>
  <c r="I25" i="4"/>
  <c r="G25" i="4"/>
  <c r="D26" i="6"/>
  <c r="I38" i="4" l="1"/>
  <c r="I42" i="4" s="1"/>
  <c r="H176" i="1"/>
  <c r="H186" i="1" s="1"/>
  <c r="I50" i="4" s="1"/>
  <c r="A49" i="6"/>
  <c r="A48" i="6"/>
  <c r="G42" i="4"/>
</calcChain>
</file>

<file path=xl/sharedStrings.xml><?xml version="1.0" encoding="utf-8"?>
<sst xmlns="http://schemas.openxmlformats.org/spreadsheetml/2006/main" count="865" uniqueCount="363">
  <si>
    <t>CATEGORY</t>
  </si>
  <si>
    <t>F</t>
  </si>
  <si>
    <t>Producer</t>
  </si>
  <si>
    <t>Total Producer</t>
  </si>
  <si>
    <t>Rights Acquisition</t>
  </si>
  <si>
    <t>Total Rights Acquisition</t>
  </si>
  <si>
    <t>Project Proposal Preparation</t>
  </si>
  <si>
    <t>Researcher / Writer</t>
  </si>
  <si>
    <t>Market Research / Focus Groups</t>
  </si>
  <si>
    <t>Total Project Proposal Preparation</t>
  </si>
  <si>
    <t>Design Labour</t>
  </si>
  <si>
    <t>Total Design Labour</t>
  </si>
  <si>
    <t>Programming Labour</t>
  </si>
  <si>
    <t>Useability Architect</t>
  </si>
  <si>
    <t>Total Programming Labour</t>
  </si>
  <si>
    <t>Director</t>
  </si>
  <si>
    <t>Camera</t>
  </si>
  <si>
    <t>Lighting / Grip Labour</t>
  </si>
  <si>
    <t>Editor</t>
  </si>
  <si>
    <t>Talent</t>
  </si>
  <si>
    <t>Voice-Over Performers (Narrators)</t>
  </si>
  <si>
    <t>Total Talent</t>
  </si>
  <si>
    <t>Webmaster</t>
  </si>
  <si>
    <t>Camera Equipment Rental</t>
  </si>
  <si>
    <t>Lighting / Grip Equipment Rental</t>
  </si>
  <si>
    <t>Audio Equipment Rental</t>
  </si>
  <si>
    <t>Sound Effects</t>
  </si>
  <si>
    <t>Online Edit</t>
  </si>
  <si>
    <t>Legal</t>
  </si>
  <si>
    <t>Audit</t>
  </si>
  <si>
    <t>Bank Service Fees</t>
  </si>
  <si>
    <t>Interim Financing</t>
  </si>
  <si>
    <t>BUDGET</t>
  </si>
  <si>
    <t>COSTS TO DATE</t>
  </si>
  <si>
    <t>TOTAL COSTS</t>
  </si>
  <si>
    <t>VARIANCE</t>
  </si>
  <si>
    <t>Audio/Video Labour</t>
  </si>
  <si>
    <t>Offline Edit</t>
  </si>
  <si>
    <t>Addtl. Data Storage Devices</t>
  </si>
  <si>
    <t>Staging Server (for installation)</t>
  </si>
  <si>
    <t>Cost Report for the period ending (date) :</t>
  </si>
  <si>
    <t>ACC.</t>
  </si>
  <si>
    <t>Audio/Video Equipment and Materials</t>
  </si>
  <si>
    <t>CORPORATE OVERHEAD</t>
  </si>
  <si>
    <t>CONTINGENCY</t>
  </si>
  <si>
    <t>SECTION "B" - PRODUCTION TEAM LABOUR EXPENSES</t>
  </si>
  <si>
    <t>System Integrator</t>
  </si>
  <si>
    <t>Testing Labour</t>
  </si>
  <si>
    <t>Programming Labour (specify)</t>
  </si>
  <si>
    <t>Other (specify)</t>
  </si>
  <si>
    <t>Other(s) (specify)</t>
  </si>
  <si>
    <t>Versioning / Translation</t>
  </si>
  <si>
    <t>Computer Workstations (specify)</t>
  </si>
  <si>
    <t>Software Licences (specify)</t>
  </si>
  <si>
    <t>Addtl. Supplies and Materials</t>
  </si>
  <si>
    <t>Art Department Rentals and Supplies</t>
  </si>
  <si>
    <t>Audio Re-Recording and Mix</t>
  </si>
  <si>
    <t>SECTION "E" - PRODUCTION ADMINISTRATION</t>
  </si>
  <si>
    <t>Total Production Administration</t>
  </si>
  <si>
    <t>ADDITIONAL BUDGET SECTIONS</t>
  </si>
  <si>
    <t>Cost Allocation (Budget)</t>
  </si>
  <si>
    <t>Cost Allocation (Total Costs)</t>
  </si>
  <si>
    <t>Internal</t>
  </si>
  <si>
    <t>Related</t>
  </si>
  <si>
    <t>External</t>
  </si>
  <si>
    <t>ACC</t>
  </si>
  <si>
    <t>EST. TO COMPLETE</t>
  </si>
  <si>
    <t>TOTAL  "C" - EQUIPMENT &amp; MATERIALS</t>
  </si>
  <si>
    <t xml:space="preserve"> </t>
  </si>
  <si>
    <t>Please provide explanation(s) for any substantive cost variance from the budget and/or cost allocation change.</t>
  </si>
  <si>
    <t xml:space="preserve"> DESCRIPTION</t>
  </si>
  <si>
    <t>VARIANCE AMT.</t>
  </si>
  <si>
    <t>Internal to Related</t>
  </si>
  <si>
    <t>Internal to External</t>
  </si>
  <si>
    <t>Related to Internal</t>
  </si>
  <si>
    <t>Related to External</t>
  </si>
  <si>
    <t>External to Internal</t>
  </si>
  <si>
    <t>External to Related</t>
  </si>
  <si>
    <t>Change in Allocation</t>
  </si>
  <si>
    <t>04.30</t>
  </si>
  <si>
    <t>H</t>
  </si>
  <si>
    <t>Canadian</t>
  </si>
  <si>
    <t>Non-canadian</t>
  </si>
  <si>
    <t>10.05</t>
  </si>
  <si>
    <t>10.15</t>
  </si>
  <si>
    <t>10.25</t>
  </si>
  <si>
    <t>10.95</t>
  </si>
  <si>
    <t>11.05</t>
  </si>
  <si>
    <t>11.15</t>
  </si>
  <si>
    <t>11.75</t>
  </si>
  <si>
    <t>11.95</t>
  </si>
  <si>
    <t>12.05</t>
  </si>
  <si>
    <t>12.15</t>
  </si>
  <si>
    <t>12.35</t>
  </si>
  <si>
    <t>12.55</t>
  </si>
  <si>
    <t>12.95</t>
  </si>
  <si>
    <t>15.55</t>
  </si>
  <si>
    <t>15.65</t>
  </si>
  <si>
    <t>15.95</t>
  </si>
  <si>
    <t>15.40</t>
  </si>
  <si>
    <t>Cost Allocation</t>
  </si>
  <si>
    <t>Cost Origin</t>
  </si>
  <si>
    <t>Budget</t>
  </si>
  <si>
    <t>Total Costs</t>
  </si>
  <si>
    <t>01.05</t>
  </si>
  <si>
    <t>02.05</t>
  </si>
  <si>
    <t>02.10</t>
  </si>
  <si>
    <t>02.15</t>
  </si>
  <si>
    <t>02.20</t>
  </si>
  <si>
    <t>02.95</t>
  </si>
  <si>
    <t>03.10</t>
  </si>
  <si>
    <t>03.15</t>
  </si>
  <si>
    <t>03.25</t>
  </si>
  <si>
    <t>03.95</t>
  </si>
  <si>
    <t>04.05</t>
  </si>
  <si>
    <t>04.10</t>
  </si>
  <si>
    <t>04.15</t>
  </si>
  <si>
    <t>04.20</t>
  </si>
  <si>
    <t>04.25</t>
  </si>
  <si>
    <t>04.95</t>
  </si>
  <si>
    <t>05.05</t>
  </si>
  <si>
    <t>05.10</t>
  </si>
  <si>
    <t>05.15</t>
  </si>
  <si>
    <t>05.20</t>
  </si>
  <si>
    <t>05.25</t>
  </si>
  <si>
    <t>05.35</t>
  </si>
  <si>
    <t>05.40</t>
  </si>
  <si>
    <t>05.45</t>
  </si>
  <si>
    <t>05.95</t>
  </si>
  <si>
    <t>06.05</t>
  </si>
  <si>
    <t>06.10</t>
  </si>
  <si>
    <t>06.15</t>
  </si>
  <si>
    <t>06.20</t>
  </si>
  <si>
    <t>06.95</t>
  </si>
  <si>
    <t>07.05</t>
  </si>
  <si>
    <t>07.10</t>
  </si>
  <si>
    <t>07.15</t>
  </si>
  <si>
    <t>07.25</t>
  </si>
  <si>
    <t>07.30</t>
  </si>
  <si>
    <t>07.35</t>
  </si>
  <si>
    <t>07.70</t>
  </si>
  <si>
    <t>07.95</t>
  </si>
  <si>
    <t>08.05</t>
  </si>
  <si>
    <t>08.10</t>
  </si>
  <si>
    <t>08.95</t>
  </si>
  <si>
    <t>09.10</t>
  </si>
  <si>
    <t>09.95</t>
  </si>
  <si>
    <t>10.10</t>
  </si>
  <si>
    <t>10.20</t>
  </si>
  <si>
    <t>10.40</t>
  </si>
  <si>
    <t>11.10</t>
  </si>
  <si>
    <t>11.20</t>
  </si>
  <si>
    <t>11.50</t>
  </si>
  <si>
    <t>11.90</t>
  </si>
  <si>
    <t>12.10</t>
  </si>
  <si>
    <t>12.20</t>
  </si>
  <si>
    <t>12.30</t>
  </si>
  <si>
    <t>12.40</t>
  </si>
  <si>
    <t>12.50</t>
  </si>
  <si>
    <t>12.60</t>
  </si>
  <si>
    <t>12.90</t>
  </si>
  <si>
    <t>15.50</t>
  </si>
  <si>
    <t>15.60</t>
  </si>
  <si>
    <t>Cost Origin (Budget)</t>
  </si>
  <si>
    <t>Cost Origin (Total Costs)</t>
  </si>
  <si>
    <t>Change in Origin</t>
  </si>
  <si>
    <t>Non-Canadian</t>
  </si>
  <si>
    <t>G</t>
  </si>
  <si>
    <t>TOTAL  "E" - PRODUCTION ADMINISTRATION</t>
  </si>
  <si>
    <t>SUB-TOTAL SECTIONS "B" + "C"</t>
  </si>
  <si>
    <t>Canadian to Non-Canadian</t>
  </si>
  <si>
    <t>Non-Canadian to Canadian</t>
  </si>
  <si>
    <t>Story Rights (including OPTION agreements)</t>
  </si>
  <si>
    <t>Audio</t>
  </si>
  <si>
    <t>10.50</t>
  </si>
  <si>
    <t>Digitization Equipment</t>
  </si>
  <si>
    <t>Key Roles</t>
  </si>
  <si>
    <t>Equipment and Materials</t>
  </si>
  <si>
    <t>Administration</t>
  </si>
  <si>
    <t>Key roles</t>
  </si>
  <si>
    <t>TOTAL  "B" - PRODUCTION TEAM LABOUR EXPENSES</t>
  </si>
  <si>
    <t>SECTION "C" - EQUIPMENT AND MATERIALS</t>
  </si>
  <si>
    <t>Administration Labour</t>
  </si>
  <si>
    <t xml:space="preserve">Image Rights </t>
  </si>
  <si>
    <t>Sound Rights</t>
  </si>
  <si>
    <t>Library Fees</t>
  </si>
  <si>
    <t>Other Rights (specify)</t>
  </si>
  <si>
    <t>Consultant</t>
  </si>
  <si>
    <t>System Architect</t>
  </si>
  <si>
    <t>Technical Director</t>
  </si>
  <si>
    <t>Art Director</t>
  </si>
  <si>
    <t>Animation Director</t>
  </si>
  <si>
    <t>Interactive Director</t>
  </si>
  <si>
    <t>04.35</t>
  </si>
  <si>
    <t>Creative Director</t>
  </si>
  <si>
    <t>Total Key Roles</t>
  </si>
  <si>
    <t>Designer</t>
  </si>
  <si>
    <t>Interactive or game Designer</t>
  </si>
  <si>
    <t>Graphic Artist - 3D</t>
  </si>
  <si>
    <t>Graphic Artist - 2D</t>
  </si>
  <si>
    <t>Computer Animation Artist</t>
  </si>
  <si>
    <t>Storyboard Artist</t>
  </si>
  <si>
    <t>Illustrator</t>
  </si>
  <si>
    <t>Assistant Designer</t>
  </si>
  <si>
    <t xml:space="preserve">Other (specify) </t>
  </si>
  <si>
    <t>Senior programmer</t>
  </si>
  <si>
    <t>06.25</t>
  </si>
  <si>
    <t>Total Administration Labour</t>
  </si>
  <si>
    <t>Researcher</t>
  </si>
  <si>
    <t>Writer</t>
  </si>
  <si>
    <t>Content Specialist</t>
  </si>
  <si>
    <t>Interface Specialist</t>
  </si>
  <si>
    <t>Equipment and software must be calculated on a prorata basis for use during the project AND amortized on a staight-line or declining balance basis.</t>
  </si>
  <si>
    <t>Addtl. Equipment (specify)</t>
  </si>
  <si>
    <t>Total Equipment and Materials</t>
  </si>
  <si>
    <t>Costs in this section must be project specific; the company's everyday expenses should be indicated in the CORPORATE OVERHEAD section (line F).</t>
  </si>
  <si>
    <t>Rights cannot be paid to the applicant, co-applicant, parent company or to a related person.</t>
  </si>
  <si>
    <t>You may add lines if more than one person holds the same role.</t>
  </si>
  <si>
    <t>TOTAL  "A" - PRODUCER</t>
  </si>
  <si>
    <t>Graphic Designer</t>
  </si>
  <si>
    <t>Other Labour</t>
  </si>
  <si>
    <t>05.30</t>
  </si>
  <si>
    <t>Insurance</t>
  </si>
  <si>
    <t>Experimental Stream</t>
  </si>
  <si>
    <t>Phase II: Cost Report</t>
  </si>
  <si>
    <t>Production Company:</t>
  </si>
  <si>
    <t>Producer(s):</t>
  </si>
  <si>
    <t>SECTION "A" - PRODUCER</t>
  </si>
  <si>
    <t>Total Audio  /Video Labour</t>
  </si>
  <si>
    <t>Audio / Video Labour</t>
  </si>
  <si>
    <t>If the person indicated at account 04.05 is a shareholder of the applicant, co-applicant or parent company, his or her salary as project manager or project leader must be moved above, at line 01.05.</t>
  </si>
  <si>
    <t>Explanation of Variances</t>
  </si>
  <si>
    <t>EXPLANATION OF VARIANCE AND / OR CHANGE</t>
  </si>
  <si>
    <t>Summary</t>
  </si>
  <si>
    <t>Audio / Video Equipment and Materials</t>
  </si>
  <si>
    <t>Production Administration</t>
  </si>
  <si>
    <t>Producer's Signature</t>
  </si>
  <si>
    <t>Performers / Actresses / Actors (specify)</t>
  </si>
  <si>
    <t>Total Audio / Video Equipt / Materials</t>
  </si>
  <si>
    <t>INTERNATIONAL COPRODUCTION, IF APPLICABLE</t>
  </si>
  <si>
    <t>Foreign Coproducer(s): indicate name(s) and country</t>
  </si>
  <si>
    <t>GRAND TOTAL, IF INTERNATIONAL COPRODUCTION:</t>
  </si>
  <si>
    <t>Allocation &amp; Origin Detail</t>
  </si>
  <si>
    <t xml:space="preserve">Foreign Coproducer(s): </t>
  </si>
  <si>
    <t>Date  ( YYYY / MM / DD )</t>
  </si>
  <si>
    <t xml:space="preserve">NOTE: The final funding total must match the final cost report total (whether or not it matches the original production estimate). </t>
  </si>
  <si>
    <t>In the case of treaty co-productions, the total funding must be the total final Canadian costs (whether or not it matches the original production estimate).</t>
  </si>
  <si>
    <t>FINAL COST SUMMARY</t>
  </si>
  <si>
    <t>Date of Final Cost Report :</t>
  </si>
  <si>
    <t>Total Canadian Final Financing ($) :</t>
  </si>
  <si>
    <r>
      <t xml:space="preserve">Final Cost Report Amount ($) :
</t>
    </r>
    <r>
      <rPr>
        <sz val="10"/>
        <rFont val="Arial"/>
        <family val="2"/>
      </rPr>
      <t>(must equal total final financing)</t>
    </r>
  </si>
  <si>
    <t xml:space="preserve">( YYYY / MM / DD ) </t>
  </si>
  <si>
    <t>FINANCING</t>
  </si>
  <si>
    <r>
      <t xml:space="preserve">A. CMF Contribution </t>
    </r>
    <r>
      <rPr>
        <sz val="10"/>
        <rFont val="Arial"/>
        <family val="2"/>
      </rPr>
      <t>- Indicate the name of the CMF program (Conceptualization - Prototyping - Production) and the application number</t>
    </r>
  </si>
  <si>
    <t>CMF Program</t>
  </si>
  <si>
    <t>Application Number</t>
  </si>
  <si>
    <t>Amount ($)</t>
  </si>
  <si>
    <t>Total - CMF Contribution :</t>
  </si>
  <si>
    <r>
      <t>B. Funding Agencies</t>
    </r>
    <r>
      <rPr>
        <sz val="10"/>
        <rFont val="Arial"/>
        <family val="2"/>
      </rPr>
      <t xml:space="preserve"> - Provide details</t>
    </r>
  </si>
  <si>
    <t xml:space="preserve">Name or Type of Funding Agency </t>
  </si>
  <si>
    <t>Specify :</t>
  </si>
  <si>
    <t>Tax Credits</t>
  </si>
  <si>
    <t>Provincial (specify province) :</t>
  </si>
  <si>
    <t>Federal (specify) :</t>
  </si>
  <si>
    <t>Total - Funding agencies :</t>
  </si>
  <si>
    <t>C. Other Financiers</t>
  </si>
  <si>
    <t>Other types of financiers :</t>
  </si>
  <si>
    <t>Name of the Participant</t>
  </si>
  <si>
    <t>Type of Contribution</t>
  </si>
  <si>
    <t>Producer's Investment</t>
  </si>
  <si>
    <t>Shareholders' Deferrals</t>
  </si>
  <si>
    <t>Services (specify type) :</t>
  </si>
  <si>
    <t xml:space="preserve">Distributor(s) (if applicable) </t>
  </si>
  <si>
    <t>Licence Fee</t>
  </si>
  <si>
    <t>Other Financing (specify) :</t>
  </si>
  <si>
    <t>Foreign Participants in the Canadian Financial Structure :</t>
  </si>
  <si>
    <t>Total - Other Financiers :</t>
  </si>
  <si>
    <t>D. Total of the Canadian Financial Structure (Sections A+B+C)</t>
  </si>
  <si>
    <t>E. Foreign Financial Structure (in case of coproduction only)</t>
  </si>
  <si>
    <t>Total of the  Foreign Financial Structure :</t>
  </si>
  <si>
    <t>Grand Total of the Production (Sections D+E) :</t>
  </si>
  <si>
    <r>
      <rPr>
        <b/>
        <sz val="10"/>
        <rFont val="Arial"/>
        <family val="2"/>
      </rPr>
      <t xml:space="preserve">NOTE : "Total government assistance" means all assistance from the federal, provincial, territorial or municipal governments, the determination of which takes into account the amount of funding set out in Schedule C of the Treasury Board Directive on Transfer Payments, as subsequently amended.  </t>
    </r>
    <r>
      <rPr>
        <b/>
        <u/>
        <sz val="10"/>
        <rFont val="Arial"/>
        <family val="2"/>
      </rPr>
      <t>For greater clarity, please include below all government assistance received for this project, whether or not this financial support was reinvested, in whole or in part, in the financial structure of the project listed above.</t>
    </r>
    <r>
      <rPr>
        <b/>
        <sz val="10"/>
        <rFont val="Arial"/>
        <family val="2"/>
      </rPr>
      <t xml:space="preserve">  </t>
    </r>
    <r>
      <rPr>
        <b/>
        <u/>
        <sz val="10"/>
        <rFont val="Arial"/>
        <family val="2"/>
      </rPr>
      <t>**Please note that all CMF support must be included in this form*.</t>
    </r>
  </si>
  <si>
    <t>TOTAL GOVERNMENT ASSISTANCE</t>
  </si>
  <si>
    <t>Government Assistance Sources</t>
  </si>
  <si>
    <t>Type of Assistance</t>
  </si>
  <si>
    <r>
      <t xml:space="preserve">Amount of Assistance
</t>
    </r>
    <r>
      <rPr>
        <sz val="10"/>
        <rFont val="Arial"/>
        <family val="2"/>
      </rPr>
      <t>(in $ Cdn)</t>
    </r>
  </si>
  <si>
    <t>% Total of Government Assistance</t>
  </si>
  <si>
    <t>Total CMF Contribution (all applicable programs)</t>
  </si>
  <si>
    <t xml:space="preserve">Federal Tax Credits (100% estimated/received) </t>
  </si>
  <si>
    <t xml:space="preserve">Provincial Tax Credits (100% estimated/received) </t>
  </si>
  <si>
    <t>Total Government Assistance :</t>
  </si>
  <si>
    <r>
      <t xml:space="preserve"> </t>
    </r>
    <r>
      <rPr>
        <b/>
        <sz val="10"/>
        <rFont val="Arial"/>
        <family val="2"/>
      </rPr>
      <t xml:space="preserve">Signature : </t>
    </r>
  </si>
  <si>
    <t xml:space="preserve">         </t>
  </si>
  <si>
    <t>Name :</t>
  </si>
  <si>
    <t xml:space="preserve">I am duly authorized            </t>
  </si>
  <si>
    <t xml:space="preserve"> Please Print      </t>
  </si>
  <si>
    <t xml:space="preserve">Title : </t>
  </si>
  <si>
    <t xml:space="preserve">Date : </t>
  </si>
  <si>
    <t xml:space="preserve">                  </t>
  </si>
  <si>
    <t>(YYYY / MM / DD)</t>
  </si>
  <si>
    <t>Summary of Financiers AND Total Government Funding</t>
  </si>
  <si>
    <t>Coordinator</t>
  </si>
  <si>
    <t>10.57</t>
  </si>
  <si>
    <t>Marketing Specialist</t>
  </si>
  <si>
    <t xml:space="preserve">10.59 </t>
  </si>
  <si>
    <t>Media Relations Specialist</t>
  </si>
  <si>
    <t>10.80</t>
  </si>
  <si>
    <t>Focus Group</t>
  </si>
  <si>
    <t>Total Other Labour</t>
  </si>
  <si>
    <r>
      <rPr>
        <b/>
        <sz val="9"/>
        <rFont val="Arial"/>
        <family val="2"/>
      </rPr>
      <t xml:space="preserve">Note: </t>
    </r>
    <r>
      <rPr>
        <sz val="9"/>
        <rFont val="Arial"/>
        <family val="2"/>
      </rPr>
      <t>75% of expenses must be of Canadian origin.</t>
    </r>
  </si>
  <si>
    <t>Project Manager or Project Leader (non shareholder only)</t>
  </si>
  <si>
    <t>Addtl.Labour (specify)</t>
  </si>
  <si>
    <t>Accountant / Bookkeeper - for the project only</t>
  </si>
  <si>
    <r>
      <t xml:space="preserve">Stock Footage - Audio / Music </t>
    </r>
    <r>
      <rPr>
        <sz val="8"/>
        <rFont val="Arial"/>
        <family val="2"/>
      </rPr>
      <t>(Transfers)</t>
    </r>
  </si>
  <si>
    <r>
      <t xml:space="preserve">Stock Footage - Picture </t>
    </r>
    <r>
      <rPr>
        <sz val="8"/>
        <rFont val="Arial"/>
        <family val="2"/>
      </rPr>
      <t>(Transfers)</t>
    </r>
  </si>
  <si>
    <t>Consult CMF's Business Policies for the accounting and reporting requirements.</t>
  </si>
  <si>
    <t>SELECT COST ALLOCATION /
COST ORIGIN CHANGE</t>
  </si>
  <si>
    <r>
      <rPr>
        <b/>
        <sz val="9"/>
        <rFont val="Arial"/>
        <family val="2"/>
      </rPr>
      <t xml:space="preserve">At final cost, contingencies must be at $0. </t>
    </r>
    <r>
      <rPr>
        <sz val="9"/>
        <rFont val="Arial"/>
        <family val="2"/>
      </rPr>
      <t xml:space="preserve">Unforeseen expenses that have been incurred must be allocated to the above items. At final cost, if contingencies were not spent, they must remain at $0 and the total final costs will be less than the total budget. </t>
    </r>
  </si>
  <si>
    <t>-</t>
  </si>
  <si>
    <t>Instructions</t>
  </si>
  <si>
    <t>•</t>
  </si>
  <si>
    <t>Although locked, these tabs allow you to add signature and date.</t>
  </si>
  <si>
    <t>GRAND TOTAL - PROTOTYPING</t>
  </si>
  <si>
    <r>
      <t xml:space="preserve">Total Non-Canadian Final Financing ($) :                      </t>
    </r>
    <r>
      <rPr>
        <sz val="10"/>
        <rFont val="Arial"/>
        <family val="2"/>
      </rPr>
      <t>(For international coproductions only)</t>
    </r>
  </si>
  <si>
    <t xml:space="preserve">Publisher(s) (if applicable) </t>
  </si>
  <si>
    <t>ACC. #</t>
  </si>
  <si>
    <t>Note that this cost report contains formulas so if a new cost report line item needs to be added, please copy the entire line so that the formulas are preserved, from colum A to colum AB.</t>
  </si>
  <si>
    <t>Not budgeted</t>
  </si>
  <si>
    <t>No cost</t>
  </si>
  <si>
    <t>If the project is an international co-production:</t>
  </si>
  <si>
    <t>GRAND TOTAL OF INTERNATIONAL COPRODUCTION:</t>
  </si>
  <si>
    <t>TOTAL COSTS (CAD)</t>
  </si>
  <si>
    <t>VARIANCE (CAD)</t>
  </si>
  <si>
    <t>GRAND TOTAL :</t>
  </si>
  <si>
    <t>x</t>
  </si>
  <si>
    <t>GRAND TOTAL CANADIAN (including Conceptualization) :</t>
  </si>
  <si>
    <t>GRAND TOTAL CANADIAN, INCLUDING CONCEPTUALIZATION :</t>
  </si>
  <si>
    <t xml:space="preserve"> TOTAL:</t>
  </si>
  <si>
    <t>GRAND  TOTAL CANADIAN:</t>
  </si>
  <si>
    <t>PRIOR CONCEPTUALIZATION COSTS (if financed by CMF):</t>
  </si>
  <si>
    <t>Project Title and CMF Number:</t>
  </si>
  <si>
    <r>
      <t xml:space="preserve">Please enter below any </t>
    </r>
    <r>
      <rPr>
        <i/>
        <u/>
        <sz val="10"/>
        <rFont val="Arial"/>
        <family val="2"/>
      </rPr>
      <t>other</t>
    </r>
    <r>
      <rPr>
        <i/>
        <sz val="10"/>
        <rFont val="Arial"/>
        <family val="2"/>
      </rPr>
      <t xml:space="preserve"> sources of government assistance received </t>
    </r>
  </si>
  <si>
    <t>TOTAL OF  INTERNATIONAL COPRODUCTION, If APPLICABLE:</t>
  </si>
  <si>
    <t>PRIOR CONCEPTUALIZATION COST (if financed by CMF):</t>
  </si>
  <si>
    <t>INTERNATIONAL COPRODUCTION, IF APPLICABLE (See instructions)</t>
  </si>
  <si>
    <t>BUDGET (CAD)</t>
  </si>
  <si>
    <t xml:space="preserve">The "Summary Page" and "Allocation &amp; Origin" tabs are locked. These tabs will be automatically filled as per the information entered in the "Cost Detail" tab. </t>
  </si>
  <si>
    <t>Cost Detail</t>
  </si>
  <si>
    <t>Start by filling in the "Cost Detail" tab. Information entered in this tab will be automatically distributed to other tabs.</t>
  </si>
  <si>
    <r>
      <t xml:space="preserve">If you need to add lines to the "Cost Detail" tab, be sure to </t>
    </r>
    <r>
      <rPr>
        <u/>
        <sz val="10"/>
        <rFont val="Arial"/>
        <family val="2"/>
      </rPr>
      <t>copy an entire line to a new line</t>
    </r>
    <r>
      <rPr>
        <sz val="10"/>
        <rFont val="Arial"/>
        <family val="2"/>
      </rPr>
      <t xml:space="preserve"> so that all the formulas are retained in the newly added line. </t>
    </r>
  </si>
  <si>
    <t>Please consider the environment before printing.</t>
  </si>
  <si>
    <r>
      <t xml:space="preserve">Pay attention to the error messages that may appear in </t>
    </r>
    <r>
      <rPr>
        <b/>
        <sz val="10"/>
        <color rgb="FFFF0000"/>
        <rFont val="Arial"/>
        <family val="2"/>
      </rPr>
      <t>red</t>
    </r>
    <r>
      <rPr>
        <sz val="10"/>
        <rFont val="Arial"/>
        <family val="2"/>
      </rPr>
      <t>.</t>
    </r>
  </si>
  <si>
    <t>Also enter the amounts in Canadian currency, in the appropriate yellow cells of the International Coproduction section in the "Cost Detail" tab.</t>
  </si>
  <si>
    <t>Please submit the cost report for each foreign co-producer separately, making sure to indicate their respective exchange rates.</t>
  </si>
  <si>
    <t>Make sure that the totals of the sub-sections in which lines have been added include the amounts of the new lines added.</t>
  </si>
  <si>
    <t>Please do not delete or hide lines or columns in any tab.</t>
  </si>
  <si>
    <t>PLEASE ENTER DATA ONLY IN THE YELLOW CELLS - ALL AMOUNTS BEFORE APPLICABLE TAXES - ENTER WHOLE NUMBERS</t>
  </si>
  <si>
    <r>
      <t xml:space="preserve">Cannot exceed 10% of the total of B+C sections of the </t>
    </r>
    <r>
      <rPr>
        <b/>
        <sz val="9"/>
        <rFont val="Arial"/>
        <family val="2"/>
      </rPr>
      <t>final budget approved at contract</t>
    </r>
    <r>
      <rPr>
        <sz val="9"/>
        <rFont val="Arial"/>
        <family val="2"/>
      </rPr>
      <t xml:space="preserve"> if the person is a shareholder of the applicant, co-applicant or parent company.</t>
    </r>
  </si>
  <si>
    <r>
      <t xml:space="preserve">Corporate Overhead cannot exceed 10% of the total of B+C sections of the </t>
    </r>
    <r>
      <rPr>
        <b/>
        <sz val="9"/>
        <rFont val="Arial"/>
        <family val="2"/>
      </rPr>
      <t>final budget approved at contract</t>
    </r>
    <r>
      <rPr>
        <sz val="9"/>
        <rFont val="Arial"/>
        <family val="2"/>
      </rPr>
      <t>.</t>
    </r>
  </si>
  <si>
    <t>Prototyping Program 2023-2024</t>
  </si>
  <si>
    <t xml:space="preserve">The "Summary Page", "Allocation and Origin" and "Summary of Financiers &amp; Total Government Funding" tabs require signatures.  </t>
  </si>
  <si>
    <t>If you are unable to add a signature directly in excel, please submit these pages in PDF format, dated and signed, in addition to submitting the entire cost report in excel format.</t>
  </si>
  <si>
    <t>Follow our guide on how to electronically sign PDF forms, available here.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</si>
</sst>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 #,##0_)\ &quot;$&quot;_ ;_ * \(#,##0\)\ &quot;$&quot;_ ;_ * &quot;-&quot;_)\ &quot;$&quot;_ ;_ @_ "/>
    <numFmt numFmtId="44" formatCode="_ * #,##0.00_)\ &quot;$&quot;_ ;_ * \(#,##0.00\)\ &quot;$&quot;_ ;_ * &quot;-&quot;??_)\ &quot;$&quot;_ ;_ @_ "/>
    <numFmt numFmtId="164" formatCode="00"/>
    <numFmt numFmtId="165" formatCode="_-* #,##0_-;* \(#,##0\)_-;_-* &quot;-&quot;_-;_-@_-"/>
    <numFmt numFmtId="166" formatCode="00.00"/>
    <numFmt numFmtId="167" formatCode="[$-1009]mmmm\ d\,\ yyyy;@"/>
    <numFmt numFmtId="168" formatCode="[$$-1009]#,##0"/>
    <numFmt numFmtId="169" formatCode="#,##0\ [$$-C0C]"/>
    <numFmt numFmtId="170" formatCode="_ * #,##0_)\ &quot;$&quot;_ ;_ * \(#,##0\)\ &quot;$&quot;_ ;_ * &quot;-&quot;??_)\ &quot;$&quot;_ ;_ @_ "/>
    <numFmt numFmtId="171" formatCode="_ * #,##0.0_)\ &quot;$&quot;_ ;_ * \(#,##0.0\)\ &quot;$&quot;_ ;_ * &quot;-&quot;??_)\ &quot;$&quot;_ ;_ @_ "/>
  </numFmts>
  <fonts count="29" x14ac:knownFonts="1">
    <font>
      <sz val="10"/>
      <name val="Arial"/>
    </font>
    <font>
      <sz val="10"/>
      <name val="Arial"/>
      <family val="2"/>
    </font>
    <font>
      <sz val="10"/>
      <name val="Arial"/>
      <family val="2"/>
    </font>
    <font>
      <b/>
      <sz val="9"/>
      <color indexed="10"/>
      <name val="Arial"/>
      <family val="2"/>
    </font>
    <font>
      <sz val="9"/>
      <name val="Arial"/>
      <family val="2"/>
    </font>
    <font>
      <sz val="8"/>
      <name val="Arial"/>
      <family val="2"/>
    </font>
    <font>
      <b/>
      <sz val="8"/>
      <name val="Arial"/>
      <family val="2"/>
    </font>
    <font>
      <b/>
      <i/>
      <sz val="10"/>
      <name val="Arial"/>
      <family val="2"/>
    </font>
    <font>
      <b/>
      <i/>
      <sz val="8"/>
      <name val="Arial"/>
      <family val="2"/>
    </font>
    <font>
      <b/>
      <sz val="9"/>
      <name val="Arial"/>
      <family val="2"/>
    </font>
    <font>
      <b/>
      <sz val="10"/>
      <name val="Arial"/>
      <family val="2"/>
    </font>
    <font>
      <b/>
      <i/>
      <sz val="12"/>
      <name val="Arial"/>
      <family val="2"/>
    </font>
    <font>
      <sz val="8"/>
      <color indexed="10"/>
      <name val="Arial"/>
      <family val="2"/>
    </font>
    <font>
      <b/>
      <i/>
      <sz val="9"/>
      <name val="Arial"/>
      <family val="2"/>
    </font>
    <font>
      <b/>
      <sz val="8"/>
      <color rgb="FFFF0000"/>
      <name val="Arial"/>
      <family val="2"/>
    </font>
    <font>
      <b/>
      <sz val="14"/>
      <name val="Arial"/>
      <family val="2"/>
    </font>
    <font>
      <u/>
      <sz val="9"/>
      <name val="Arial"/>
      <family val="2"/>
    </font>
    <font>
      <b/>
      <u/>
      <sz val="10"/>
      <name val="Arial"/>
      <family val="2"/>
    </font>
    <font>
      <u/>
      <sz val="10"/>
      <name val="Arial"/>
      <family val="2"/>
    </font>
    <font>
      <b/>
      <sz val="12"/>
      <name val="Arial"/>
      <family val="2"/>
    </font>
    <font>
      <sz val="10"/>
      <name val="Arial"/>
      <family val="2"/>
    </font>
    <font>
      <i/>
      <sz val="9"/>
      <name val="Arial"/>
      <family val="2"/>
    </font>
    <font>
      <i/>
      <sz val="10"/>
      <name val="Arial"/>
      <family val="2"/>
    </font>
    <font>
      <i/>
      <u/>
      <sz val="10"/>
      <name val="Arial"/>
      <family val="2"/>
    </font>
    <font>
      <sz val="10"/>
      <color rgb="FF4C4C4C"/>
      <name val="Tahoma"/>
      <family val="2"/>
    </font>
    <font>
      <b/>
      <sz val="10"/>
      <color rgb="FFFF0000"/>
      <name val="Arial"/>
      <family val="2"/>
    </font>
    <font>
      <b/>
      <sz val="10"/>
      <color rgb="FF00B050"/>
      <name val="Arial"/>
      <family val="2"/>
    </font>
    <font>
      <u/>
      <sz val="10"/>
      <color theme="10"/>
      <name val="Arial"/>
      <family val="2"/>
    </font>
    <font>
      <b/>
      <u/>
      <sz val="10"/>
      <color rgb="FF00B050"/>
      <name val="Arial"/>
      <family val="2"/>
    </font>
  </fonts>
  <fills count="13">
    <fill>
      <patternFill patternType="none"/>
    </fill>
    <fill>
      <patternFill patternType="gray125"/>
    </fill>
    <fill>
      <patternFill patternType="solid">
        <fgColor indexed="22"/>
        <bgColor indexed="64"/>
      </patternFill>
    </fill>
    <fill>
      <patternFill patternType="solid">
        <fgColor rgb="FFD5FF18"/>
        <bgColor indexed="64"/>
      </patternFill>
    </fill>
    <fill>
      <patternFill patternType="solid">
        <fgColor theme="0" tint="-0.14999847407452621"/>
        <bgColor indexed="64"/>
      </patternFill>
    </fill>
    <fill>
      <patternFill patternType="solid">
        <fgColor rgb="FFFF2C79"/>
        <bgColor indexed="64"/>
      </patternFill>
    </fill>
    <fill>
      <patternFill patternType="solid">
        <fgColor rgb="FFFFFF99"/>
        <bgColor indexed="64"/>
      </patternFill>
    </fill>
    <fill>
      <patternFill patternType="solid">
        <fgColor rgb="FFD5FF7C"/>
        <bgColor indexed="64"/>
      </patternFill>
    </fill>
    <fill>
      <patternFill patternType="solid">
        <fgColor rgb="FFD5FF04"/>
        <bgColor indexed="64"/>
      </patternFill>
    </fill>
    <fill>
      <patternFill patternType="solid">
        <fgColor rgb="FFF7D1E1"/>
        <bgColor indexed="64"/>
      </patternFill>
    </fill>
    <fill>
      <patternFill patternType="solid">
        <fgColor indexed="43"/>
        <bgColor indexed="64"/>
      </patternFill>
    </fill>
    <fill>
      <patternFill patternType="solid">
        <fgColor rgb="FFCCFFFF"/>
        <bgColor indexed="64"/>
      </patternFill>
    </fill>
    <fill>
      <patternFill patternType="solid">
        <fgColor theme="0" tint="-4.9989318521683403E-2"/>
        <bgColor indexed="64"/>
      </patternFill>
    </fill>
  </fills>
  <borders count="1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thick">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ck">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double">
        <color indexed="64"/>
      </bottom>
      <diagonal/>
    </border>
    <border>
      <left style="thin">
        <color indexed="64"/>
      </left>
      <right/>
      <top/>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right style="medium">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diagonal/>
    </border>
    <border>
      <left style="hair">
        <color indexed="64"/>
      </left>
      <right/>
      <top style="hair">
        <color indexed="64"/>
      </top>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hair">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s>
  <cellStyleXfs count="3">
    <xf numFmtId="0" fontId="0" fillId="0" borderId="0"/>
    <xf numFmtId="44" fontId="20" fillId="0" borderId="0" applyFont="0" applyFill="0" applyBorder="0" applyAlignment="0" applyProtection="0"/>
    <xf numFmtId="0" fontId="27" fillId="0" borderId="0" applyNumberFormat="0" applyFill="0" applyBorder="0" applyAlignment="0" applyProtection="0"/>
  </cellStyleXfs>
  <cellXfs count="685">
    <xf numFmtId="0" fontId="0" fillId="0" borderId="0" xfId="0"/>
    <xf numFmtId="0" fontId="4" fillId="0" borderId="0" xfId="0" applyFont="1"/>
    <xf numFmtId="0" fontId="5" fillId="0" borderId="1" xfId="0" applyFont="1" applyFill="1" applyBorder="1" applyAlignment="1" applyProtection="1">
      <alignment horizontal="center" vertical="center"/>
    </xf>
    <xf numFmtId="3" fontId="5" fillId="0" borderId="1" xfId="0" applyNumberFormat="1" applyFont="1" applyFill="1" applyBorder="1" applyAlignment="1" applyProtection="1">
      <alignment horizontal="center" vertical="center"/>
    </xf>
    <xf numFmtId="3" fontId="6" fillId="0" borderId="1" xfId="0" applyNumberFormat="1" applyFont="1" applyFill="1" applyBorder="1" applyAlignment="1" applyProtection="1">
      <alignment horizontal="center" vertical="center"/>
    </xf>
    <xf numFmtId="0" fontId="5" fillId="0" borderId="2" xfId="0" applyFont="1" applyFill="1" applyBorder="1" applyAlignment="1" applyProtection="1">
      <alignment horizontal="center" vertical="center"/>
    </xf>
    <xf numFmtId="0" fontId="7" fillId="0" borderId="0" xfId="0" applyFont="1" applyFill="1" applyBorder="1" applyAlignment="1" applyProtection="1">
      <alignment vertical="center"/>
    </xf>
    <xf numFmtId="0" fontId="2" fillId="0" borderId="0" xfId="0" applyFont="1" applyFill="1" applyBorder="1" applyAlignment="1" applyProtection="1">
      <alignment vertical="center"/>
    </xf>
    <xf numFmtId="0" fontId="2" fillId="0" borderId="0" xfId="0" applyFont="1" applyFill="1" applyBorder="1"/>
    <xf numFmtId="0" fontId="8" fillId="0" borderId="0" xfId="0" applyFont="1" applyFill="1" applyBorder="1" applyAlignment="1" applyProtection="1">
      <alignment vertical="center"/>
    </xf>
    <xf numFmtId="0" fontId="5" fillId="0" borderId="0" xfId="0" applyFont="1" applyFill="1" applyBorder="1" applyAlignment="1" applyProtection="1">
      <alignment vertical="center"/>
    </xf>
    <xf numFmtId="0" fontId="5" fillId="0" borderId="0" xfId="0" applyFont="1" applyFill="1" applyBorder="1"/>
    <xf numFmtId="0" fontId="5" fillId="0" borderId="0" xfId="0" applyFont="1" applyFill="1" applyBorder="1" applyAlignment="1">
      <alignment horizontal="center"/>
    </xf>
    <xf numFmtId="3" fontId="5" fillId="0" borderId="2" xfId="0" applyNumberFormat="1" applyFont="1" applyFill="1" applyBorder="1" applyAlignment="1" applyProtection="1">
      <alignment horizontal="center" vertical="center"/>
    </xf>
    <xf numFmtId="3" fontId="6" fillId="0" borderId="2" xfId="0" applyNumberFormat="1" applyFont="1" applyFill="1" applyBorder="1" applyAlignment="1" applyProtection="1">
      <alignment horizontal="center" vertical="center"/>
    </xf>
    <xf numFmtId="0" fontId="5" fillId="0" borderId="3" xfId="0" applyFont="1" applyFill="1" applyBorder="1" applyAlignment="1" applyProtection="1">
      <alignment horizontal="center" vertical="center"/>
    </xf>
    <xf numFmtId="3" fontId="5" fillId="0" borderId="3" xfId="0" applyNumberFormat="1" applyFont="1" applyFill="1" applyBorder="1" applyAlignment="1" applyProtection="1">
      <alignment horizontal="center" vertical="center"/>
    </xf>
    <xf numFmtId="3" fontId="6" fillId="0" borderId="3" xfId="0" applyNumberFormat="1" applyFont="1" applyFill="1" applyBorder="1" applyAlignment="1" applyProtection="1">
      <alignment horizontal="center" vertical="center"/>
    </xf>
    <xf numFmtId="0" fontId="5" fillId="0" borderId="4" xfId="0" applyFont="1" applyFill="1" applyBorder="1" applyAlignment="1" applyProtection="1">
      <alignment horizontal="center" vertical="center"/>
    </xf>
    <xf numFmtId="3" fontId="5" fillId="0" borderId="4" xfId="0" applyNumberFormat="1" applyFont="1" applyFill="1" applyBorder="1" applyAlignment="1" applyProtection="1">
      <alignment horizontal="center" vertical="center"/>
    </xf>
    <xf numFmtId="3" fontId="6" fillId="0" borderId="4" xfId="0" applyNumberFormat="1" applyFont="1" applyFill="1" applyBorder="1" applyAlignment="1" applyProtection="1">
      <alignment horizontal="center" vertical="center"/>
    </xf>
    <xf numFmtId="0" fontId="10" fillId="0" borderId="0" xfId="0" applyFont="1" applyFill="1" applyBorder="1"/>
    <xf numFmtId="0" fontId="4" fillId="0" borderId="0" xfId="0" applyFont="1" applyFill="1" applyBorder="1"/>
    <xf numFmtId="165" fontId="4" fillId="0" borderId="0" xfId="0" applyNumberFormat="1" applyFont="1" applyFill="1" applyBorder="1" applyAlignment="1" applyProtection="1">
      <alignment vertical="center"/>
    </xf>
    <xf numFmtId="165" fontId="4" fillId="0" borderId="0" xfId="0" applyNumberFormat="1" applyFont="1" applyFill="1" applyBorder="1" applyAlignment="1" applyProtection="1">
      <alignment horizontal="right" vertical="center"/>
    </xf>
    <xf numFmtId="2" fontId="4" fillId="0" borderId="0" xfId="0" applyNumberFormat="1" applyFont="1" applyFill="1" applyBorder="1" applyAlignment="1">
      <alignment horizontal="center"/>
    </xf>
    <xf numFmtId="164" fontId="9" fillId="0" borderId="1" xfId="0" applyNumberFormat="1" applyFont="1" applyFill="1" applyBorder="1" applyAlignment="1">
      <alignment horizontal="center"/>
    </xf>
    <xf numFmtId="0" fontId="10" fillId="0" borderId="0" xfId="0" applyFont="1" applyFill="1" applyBorder="1" applyAlignment="1" applyProtection="1">
      <alignment vertical="center"/>
    </xf>
    <xf numFmtId="166" fontId="4" fillId="0" borderId="1" xfId="0" applyNumberFormat="1" applyFont="1" applyFill="1" applyBorder="1" applyAlignment="1">
      <alignment horizontal="center"/>
    </xf>
    <xf numFmtId="0" fontId="4" fillId="0" borderId="1" xfId="0" applyFont="1" applyFill="1" applyBorder="1"/>
    <xf numFmtId="165" fontId="4" fillId="0" borderId="1" xfId="0" applyNumberFormat="1" applyFont="1" applyFill="1" applyBorder="1" applyAlignment="1" applyProtection="1">
      <alignment horizontal="right" vertical="center"/>
    </xf>
    <xf numFmtId="0" fontId="9" fillId="0" borderId="1" xfId="0" applyFont="1" applyFill="1" applyBorder="1"/>
    <xf numFmtId="165" fontId="9" fillId="0" borderId="1" xfId="0" applyNumberFormat="1" applyFont="1" applyFill="1" applyBorder="1" applyAlignment="1" applyProtection="1">
      <alignment horizontal="right" vertical="center"/>
    </xf>
    <xf numFmtId="165" fontId="4" fillId="0" borderId="0" xfId="0" applyNumberFormat="1" applyFont="1" applyFill="1" applyBorder="1" applyAlignment="1" applyProtection="1">
      <alignment horizontal="center" vertical="center"/>
    </xf>
    <xf numFmtId="165" fontId="4" fillId="0" borderId="0" xfId="0" applyNumberFormat="1" applyFont="1" applyFill="1" applyBorder="1" applyProtection="1"/>
    <xf numFmtId="165" fontId="4" fillId="0" borderId="0" xfId="0" applyNumberFormat="1" applyFont="1" applyFill="1" applyBorder="1" applyAlignment="1" applyProtection="1">
      <alignment horizontal="right"/>
    </xf>
    <xf numFmtId="0" fontId="2" fillId="0" borderId="0" xfId="0" applyFont="1" applyFill="1" applyBorder="1" applyProtection="1"/>
    <xf numFmtId="2" fontId="4" fillId="0" borderId="1" xfId="0" applyNumberFormat="1" applyFont="1" applyFill="1" applyBorder="1" applyAlignment="1">
      <alignment horizontal="center"/>
    </xf>
    <xf numFmtId="165" fontId="4" fillId="0" borderId="0" xfId="0" applyNumberFormat="1" applyFont="1" applyFill="1" applyBorder="1"/>
    <xf numFmtId="165" fontId="4" fillId="0" borderId="0" xfId="0" applyNumberFormat="1" applyFont="1" applyFill="1" applyBorder="1" applyAlignment="1">
      <alignment horizontal="right"/>
    </xf>
    <xf numFmtId="2" fontId="9" fillId="0" borderId="1" xfId="0" applyNumberFormat="1" applyFont="1" applyFill="1" applyBorder="1" applyAlignment="1">
      <alignment horizontal="center"/>
    </xf>
    <xf numFmtId="165" fontId="4" fillId="0" borderId="1" xfId="0" applyNumberFormat="1" applyFont="1" applyFill="1" applyBorder="1" applyAlignment="1" applyProtection="1">
      <alignment horizontal="right"/>
    </xf>
    <xf numFmtId="2" fontId="4" fillId="0" borderId="0" xfId="0" applyNumberFormat="1" applyFont="1" applyFill="1" applyBorder="1"/>
    <xf numFmtId="0" fontId="4" fillId="0" borderId="0" xfId="0" applyFont="1" applyFill="1" applyBorder="1" applyAlignment="1">
      <alignment horizontal="left"/>
    </xf>
    <xf numFmtId="0" fontId="3" fillId="0" borderId="0" xfId="0" applyFont="1" applyAlignment="1">
      <alignment horizontal="left" indent="1"/>
    </xf>
    <xf numFmtId="0" fontId="3" fillId="0" borderId="0" xfId="0" applyFont="1"/>
    <xf numFmtId="49" fontId="12" fillId="0" borderId="0" xfId="0" applyNumberFormat="1" applyFont="1" applyFill="1" applyBorder="1" applyAlignment="1" applyProtection="1">
      <protection locked="0"/>
    </xf>
    <xf numFmtId="49" fontId="12" fillId="0" borderId="0" xfId="0" applyNumberFormat="1" applyFont="1" applyFill="1" applyBorder="1" applyAlignment="1" applyProtection="1">
      <alignment horizontal="right"/>
      <protection locked="0"/>
    </xf>
    <xf numFmtId="3" fontId="5" fillId="0" borderId="0" xfId="0" applyNumberFormat="1" applyFont="1" applyFill="1" applyBorder="1" applyAlignment="1" applyProtection="1">
      <alignment horizontal="center" vertical="center"/>
    </xf>
    <xf numFmtId="165" fontId="9" fillId="0" borderId="0" xfId="0" applyNumberFormat="1" applyFont="1" applyFill="1" applyBorder="1" applyAlignment="1" applyProtection="1">
      <alignment horizontal="right" vertical="center"/>
    </xf>
    <xf numFmtId="0" fontId="4" fillId="0" borderId="6" xfId="0" applyFont="1" applyFill="1" applyBorder="1"/>
    <xf numFmtId="0" fontId="9" fillId="0" borderId="6" xfId="0" applyFont="1" applyFill="1" applyBorder="1"/>
    <xf numFmtId="165" fontId="9" fillId="0" borderId="2" xfId="0" applyNumberFormat="1" applyFont="1" applyFill="1" applyBorder="1" applyAlignment="1" applyProtection="1">
      <alignment horizontal="right" vertical="center"/>
    </xf>
    <xf numFmtId="0" fontId="2" fillId="0" borderId="0" xfId="0" applyFont="1"/>
    <xf numFmtId="0" fontId="4" fillId="0" borderId="0" xfId="0" applyFont="1" applyBorder="1"/>
    <xf numFmtId="0" fontId="13" fillId="0" borderId="0" xfId="0" applyFont="1" applyBorder="1" applyAlignment="1" applyProtection="1">
      <alignment vertical="center"/>
    </xf>
    <xf numFmtId="0" fontId="9" fillId="0" borderId="0" xfId="0" applyFont="1" applyBorder="1"/>
    <xf numFmtId="0" fontId="6" fillId="0" borderId="1" xfId="0" applyFont="1" applyFill="1" applyBorder="1" applyAlignment="1" applyProtection="1">
      <alignment horizontal="left" vertical="center"/>
    </xf>
    <xf numFmtId="0" fontId="4" fillId="0" borderId="0" xfId="0" applyFont="1" applyFill="1" applyBorder="1" applyAlignment="1"/>
    <xf numFmtId="0" fontId="9" fillId="0" borderId="0" xfId="0" applyFont="1" applyFill="1" applyBorder="1" applyAlignment="1"/>
    <xf numFmtId="2" fontId="10" fillId="0" borderId="15" xfId="0" applyNumberFormat="1" applyFont="1" applyFill="1" applyBorder="1" applyAlignment="1"/>
    <xf numFmtId="2" fontId="10" fillId="0" borderId="16" xfId="0" applyNumberFormat="1" applyFont="1" applyFill="1" applyBorder="1" applyAlignment="1"/>
    <xf numFmtId="165" fontId="10" fillId="0" borderId="17" xfId="0" applyNumberFormat="1" applyFont="1" applyFill="1" applyBorder="1" applyAlignment="1" applyProtection="1">
      <alignment horizontal="right" vertical="center"/>
    </xf>
    <xf numFmtId="165" fontId="10" fillId="0" borderId="19" xfId="0" applyNumberFormat="1" applyFont="1" applyFill="1" applyBorder="1" applyAlignment="1" applyProtection="1">
      <alignment horizontal="right" vertical="center"/>
    </xf>
    <xf numFmtId="165" fontId="5" fillId="0" borderId="5" xfId="0" applyNumberFormat="1" applyFont="1" applyFill="1" applyBorder="1" applyAlignment="1" applyProtection="1">
      <alignment vertical="center"/>
    </xf>
    <xf numFmtId="165" fontId="6" fillId="0" borderId="5" xfId="0" applyNumberFormat="1" applyFont="1" applyFill="1" applyBorder="1" applyAlignment="1" applyProtection="1">
      <alignment horizontal="right" vertical="center"/>
    </xf>
    <xf numFmtId="165" fontId="5" fillId="0" borderId="0" xfId="0" applyNumberFormat="1" applyFont="1" applyFill="1" applyBorder="1" applyAlignment="1" applyProtection="1">
      <alignment horizontal="left" vertical="center"/>
    </xf>
    <xf numFmtId="0" fontId="5" fillId="0" borderId="0" xfId="0" applyFont="1" applyFill="1" applyBorder="1" applyAlignment="1" applyProtection="1">
      <alignment horizontal="left" vertical="center"/>
    </xf>
    <xf numFmtId="165" fontId="5" fillId="0" borderId="0" xfId="0" applyNumberFormat="1" applyFont="1" applyFill="1" applyBorder="1" applyAlignment="1" applyProtection="1">
      <alignment horizontal="right" vertical="center"/>
    </xf>
    <xf numFmtId="0" fontId="4" fillId="0" borderId="0" xfId="0" applyFont="1" applyProtection="1">
      <protection locked="0"/>
    </xf>
    <xf numFmtId="0" fontId="4" fillId="0" borderId="0" xfId="0" applyFont="1" applyFill="1" applyAlignment="1" applyProtection="1">
      <alignment horizontal="left"/>
      <protection locked="0"/>
    </xf>
    <xf numFmtId="0" fontId="4" fillId="0" borderId="0" xfId="0" applyFont="1" applyProtection="1"/>
    <xf numFmtId="49" fontId="9" fillId="0" borderId="0" xfId="0" applyNumberFormat="1" applyFont="1" applyFill="1" applyBorder="1" applyAlignment="1" applyProtection="1">
      <alignment horizontal="left"/>
    </xf>
    <xf numFmtId="0" fontId="9" fillId="0" borderId="0" xfId="0" applyFont="1" applyFill="1" applyBorder="1" applyProtection="1"/>
    <xf numFmtId="38" fontId="9" fillId="0" borderId="0" xfId="0" applyNumberFormat="1" applyFont="1" applyFill="1" applyBorder="1" applyProtection="1"/>
    <xf numFmtId="49" fontId="2" fillId="0" borderId="1" xfId="0" applyNumberFormat="1" applyFont="1" applyFill="1" applyBorder="1" applyAlignment="1" applyProtection="1">
      <alignment horizontal="center"/>
      <protection locked="0"/>
    </xf>
    <xf numFmtId="165" fontId="2" fillId="0" borderId="1" xfId="0" quotePrefix="1" applyNumberFormat="1" applyFont="1" applyFill="1" applyBorder="1" applyAlignment="1" applyProtection="1">
      <alignment horizontal="right" wrapText="1"/>
      <protection locked="0"/>
    </xf>
    <xf numFmtId="38" fontId="2" fillId="0" borderId="1" xfId="0" applyNumberFormat="1" applyFont="1" applyFill="1" applyBorder="1" applyAlignment="1" applyProtection="1">
      <alignment horizontal="center"/>
      <protection locked="0"/>
    </xf>
    <xf numFmtId="0" fontId="2" fillId="0" borderId="0" xfId="0" applyFont="1" applyProtection="1">
      <protection locked="0"/>
    </xf>
    <xf numFmtId="165" fontId="2" fillId="0" borderId="1" xfId="0" applyNumberFormat="1" applyFont="1" applyFill="1" applyBorder="1" applyProtection="1">
      <protection locked="0"/>
    </xf>
    <xf numFmtId="0" fontId="10" fillId="0" borderId="0" xfId="0" applyFont="1" applyFill="1" applyBorder="1" applyProtection="1"/>
    <xf numFmtId="0" fontId="2" fillId="0" borderId="0" xfId="0" applyFont="1" applyProtection="1"/>
    <xf numFmtId="38" fontId="10" fillId="0" borderId="0" xfId="0" applyNumberFormat="1" applyFont="1" applyFill="1" applyBorder="1" applyProtection="1"/>
    <xf numFmtId="0" fontId="10" fillId="0" borderId="0" xfId="0" applyFont="1" applyAlignment="1" applyProtection="1">
      <alignment horizontal="right"/>
    </xf>
    <xf numFmtId="0" fontId="4" fillId="0" borderId="0" xfId="0" applyFont="1" applyFill="1" applyBorder="1" applyProtection="1"/>
    <xf numFmtId="0" fontId="4" fillId="0" borderId="0" xfId="0" applyFont="1" applyBorder="1" applyProtection="1"/>
    <xf numFmtId="0" fontId="9" fillId="0" borderId="0" xfId="0" applyFont="1" applyBorder="1" applyProtection="1"/>
    <xf numFmtId="164" fontId="5" fillId="0" borderId="1" xfId="0" applyNumberFormat="1" applyFont="1" applyFill="1" applyBorder="1" applyAlignment="1" applyProtection="1">
      <alignment horizontal="center"/>
    </xf>
    <xf numFmtId="0" fontId="5" fillId="0" borderId="1" xfId="0" applyFont="1" applyFill="1" applyBorder="1" applyProtection="1"/>
    <xf numFmtId="0" fontId="5" fillId="0" borderId="0" xfId="0" applyFont="1" applyBorder="1" applyProtection="1"/>
    <xf numFmtId="165" fontId="5" fillId="0" borderId="1" xfId="0" applyNumberFormat="1" applyFont="1" applyFill="1" applyBorder="1" applyAlignment="1" applyProtection="1">
      <alignment horizontal="right"/>
    </xf>
    <xf numFmtId="165" fontId="5" fillId="0" borderId="22" xfId="0" applyNumberFormat="1" applyFont="1" applyFill="1" applyBorder="1" applyAlignment="1" applyProtection="1">
      <alignment horizontal="right"/>
    </xf>
    <xf numFmtId="164" fontId="6" fillId="0" borderId="0" xfId="0" applyNumberFormat="1" applyFont="1" applyFill="1" applyBorder="1" applyAlignment="1" applyProtection="1">
      <alignment horizontal="center"/>
    </xf>
    <xf numFmtId="0" fontId="6" fillId="0" borderId="1" xfId="0" applyFont="1" applyFill="1" applyBorder="1" applyProtection="1"/>
    <xf numFmtId="0" fontId="6" fillId="0" borderId="0" xfId="0" applyFont="1" applyBorder="1" applyProtection="1"/>
    <xf numFmtId="164" fontId="5" fillId="0" borderId="0" xfId="0" applyNumberFormat="1" applyFont="1" applyFill="1" applyBorder="1" applyAlignment="1" applyProtection="1">
      <alignment horizontal="center"/>
    </xf>
    <xf numFmtId="0" fontId="5" fillId="0" borderId="0" xfId="0" applyFont="1" applyFill="1" applyBorder="1" applyProtection="1"/>
    <xf numFmtId="165" fontId="5" fillId="0" borderId="1" xfId="0" applyNumberFormat="1" applyFont="1" applyBorder="1" applyAlignment="1" applyProtection="1">
      <alignment horizontal="right"/>
    </xf>
    <xf numFmtId="165" fontId="5" fillId="0" borderId="22" xfId="0" applyNumberFormat="1" applyFont="1" applyBorder="1" applyAlignment="1" applyProtection="1">
      <alignment horizontal="right"/>
    </xf>
    <xf numFmtId="165" fontId="6" fillId="0" borderId="5" xfId="0" applyNumberFormat="1" applyFont="1" applyFill="1" applyBorder="1" applyProtection="1"/>
    <xf numFmtId="165" fontId="5" fillId="0" borderId="0" xfId="0" applyNumberFormat="1" applyFont="1" applyFill="1" applyBorder="1" applyProtection="1"/>
    <xf numFmtId="2" fontId="6" fillId="0" borderId="0" xfId="0" applyNumberFormat="1" applyFont="1" applyFill="1" applyBorder="1" applyAlignment="1" applyProtection="1">
      <alignment horizontal="center"/>
    </xf>
    <xf numFmtId="2" fontId="5" fillId="0" borderId="0" xfId="0" applyNumberFormat="1" applyFont="1" applyFill="1" applyBorder="1" applyAlignment="1" applyProtection="1">
      <alignment horizontal="center"/>
    </xf>
    <xf numFmtId="2" fontId="6" fillId="0" borderId="1" xfId="0" applyNumberFormat="1" applyFont="1" applyFill="1" applyBorder="1" applyAlignment="1" applyProtection="1">
      <alignment horizontal="center"/>
    </xf>
    <xf numFmtId="0" fontId="3" fillId="0" borderId="0" xfId="0" applyFont="1" applyFill="1" applyBorder="1" applyAlignment="1" applyProtection="1"/>
    <xf numFmtId="0" fontId="4" fillId="0" borderId="0" xfId="0" applyFont="1" applyFill="1" applyBorder="1" applyAlignment="1" applyProtection="1"/>
    <xf numFmtId="0" fontId="9" fillId="0" borderId="0" xfId="0" applyFont="1" applyFill="1" applyBorder="1" applyAlignment="1" applyProtection="1"/>
    <xf numFmtId="0" fontId="2" fillId="0" borderId="0" xfId="0" applyFont="1" applyBorder="1" applyAlignment="1" applyProtection="1">
      <alignment horizontal="left"/>
    </xf>
    <xf numFmtId="165" fontId="5" fillId="0" borderId="6" xfId="0" applyNumberFormat="1" applyFont="1" applyFill="1" applyBorder="1" applyAlignment="1" applyProtection="1">
      <alignment horizontal="right"/>
    </xf>
    <xf numFmtId="165" fontId="5" fillId="0" borderId="6" xfId="0" applyNumberFormat="1" applyFont="1" applyBorder="1" applyAlignment="1" applyProtection="1">
      <alignment horizontal="right"/>
    </xf>
    <xf numFmtId="0" fontId="6" fillId="0" borderId="0" xfId="0" applyFont="1" applyFill="1" applyBorder="1" applyAlignment="1" applyProtection="1">
      <alignment vertical="center"/>
    </xf>
    <xf numFmtId="0" fontId="6" fillId="0" borderId="0" xfId="0" applyFont="1" applyFill="1" applyBorder="1"/>
    <xf numFmtId="0" fontId="14" fillId="0" borderId="0" xfId="0" applyFont="1" applyFill="1" applyBorder="1" applyAlignment="1" applyProtection="1">
      <alignment horizontal="right" vertical="center"/>
    </xf>
    <xf numFmtId="49" fontId="11" fillId="0" borderId="0" xfId="0" applyNumberFormat="1" applyFont="1" applyFill="1" applyBorder="1" applyAlignment="1">
      <alignment horizontal="center" vertical="center"/>
    </xf>
    <xf numFmtId="165" fontId="4" fillId="0" borderId="0" xfId="0" applyNumberFormat="1" applyFont="1" applyBorder="1" applyProtection="1"/>
    <xf numFmtId="165" fontId="5" fillId="0" borderId="1" xfId="0" applyNumberFormat="1" applyFont="1" applyFill="1" applyBorder="1" applyAlignment="1" applyProtection="1">
      <alignment vertical="center"/>
    </xf>
    <xf numFmtId="165" fontId="5" fillId="0" borderId="6" xfId="0" applyNumberFormat="1" applyFont="1" applyFill="1" applyBorder="1" applyAlignment="1" applyProtection="1">
      <alignment vertical="center"/>
    </xf>
    <xf numFmtId="165" fontId="6" fillId="0" borderId="1" xfId="0" applyNumberFormat="1" applyFont="1" applyFill="1" applyBorder="1" applyAlignment="1" applyProtection="1">
      <alignment horizontal="right" vertical="center"/>
    </xf>
    <xf numFmtId="165" fontId="6" fillId="0" borderId="6" xfId="0" applyNumberFormat="1" applyFont="1" applyFill="1" applyBorder="1" applyAlignment="1" applyProtection="1">
      <alignment horizontal="right" vertical="center"/>
    </xf>
    <xf numFmtId="0" fontId="2" fillId="0" borderId="0" xfId="0" applyFont="1" applyBorder="1" applyAlignment="1">
      <alignment horizontal="left"/>
    </xf>
    <xf numFmtId="0" fontId="1" fillId="0" borderId="0" xfId="0" applyFont="1" applyFill="1" applyBorder="1"/>
    <xf numFmtId="0" fontId="2" fillId="0" borderId="1" xfId="0" applyFont="1" applyFill="1" applyBorder="1" applyAlignment="1" applyProtection="1">
      <alignment wrapText="1"/>
      <protection locked="0"/>
    </xf>
    <xf numFmtId="166" fontId="4" fillId="0" borderId="24" xfId="0" applyNumberFormat="1" applyFont="1" applyFill="1" applyBorder="1" applyAlignment="1">
      <alignment horizontal="center"/>
    </xf>
    <xf numFmtId="165" fontId="4" fillId="0" borderId="24" xfId="0" applyNumberFormat="1" applyFont="1" applyFill="1" applyBorder="1" applyAlignment="1" applyProtection="1">
      <alignment horizontal="right" vertical="center"/>
    </xf>
    <xf numFmtId="3" fontId="5" fillId="0" borderId="24" xfId="0" applyNumberFormat="1" applyFont="1" applyFill="1" applyBorder="1" applyAlignment="1" applyProtection="1">
      <alignment horizontal="center" vertical="center"/>
    </xf>
    <xf numFmtId="166" fontId="4" fillId="0" borderId="9" xfId="0" applyNumberFormat="1" applyFont="1" applyFill="1" applyBorder="1" applyAlignment="1">
      <alignment horizontal="center"/>
    </xf>
    <xf numFmtId="0" fontId="4" fillId="0" borderId="10" xfId="0" applyFont="1" applyFill="1" applyBorder="1"/>
    <xf numFmtId="165" fontId="4" fillId="0" borderId="9" xfId="0" applyNumberFormat="1" applyFont="1" applyFill="1" applyBorder="1" applyAlignment="1" applyProtection="1">
      <alignment horizontal="right" vertical="center"/>
    </xf>
    <xf numFmtId="164" fontId="9" fillId="0" borderId="24" xfId="0" applyNumberFormat="1" applyFont="1" applyFill="1" applyBorder="1" applyAlignment="1">
      <alignment horizontal="center"/>
    </xf>
    <xf numFmtId="2" fontId="4" fillId="0" borderId="9" xfId="0" applyNumberFormat="1" applyFont="1" applyFill="1" applyBorder="1" applyAlignment="1">
      <alignment horizontal="center"/>
    </xf>
    <xf numFmtId="0" fontId="14" fillId="0" borderId="0" xfId="0" applyFont="1" applyFill="1" applyBorder="1" applyAlignment="1" applyProtection="1">
      <alignment horizontal="right" vertical="center"/>
    </xf>
    <xf numFmtId="0" fontId="10" fillId="0" borderId="0" xfId="0" applyFont="1" applyAlignment="1">
      <alignment horizontal="right"/>
    </xf>
    <xf numFmtId="2" fontId="9" fillId="4" borderId="13" xfId="0" applyNumberFormat="1" applyFont="1" applyFill="1" applyBorder="1" applyAlignment="1" applyProtection="1">
      <alignment horizontal="center"/>
    </xf>
    <xf numFmtId="0" fontId="9" fillId="4" borderId="21" xfId="0" applyFont="1" applyFill="1" applyBorder="1" applyAlignment="1" applyProtection="1">
      <alignment horizontal="left" vertical="center"/>
    </xf>
    <xf numFmtId="165" fontId="9" fillId="4" borderId="14" xfId="0" applyNumberFormat="1" applyFont="1" applyFill="1" applyBorder="1" applyAlignment="1" applyProtection="1">
      <alignment horizontal="right"/>
    </xf>
    <xf numFmtId="165" fontId="9" fillId="4" borderId="1" xfId="0" applyNumberFormat="1" applyFont="1" applyFill="1" applyBorder="1" applyProtection="1"/>
    <xf numFmtId="165" fontId="9" fillId="4" borderId="6" xfId="0" applyNumberFormat="1" applyFont="1" applyFill="1" applyBorder="1" applyProtection="1"/>
    <xf numFmtId="165" fontId="9" fillId="4" borderId="22" xfId="0" applyNumberFormat="1" applyFont="1" applyFill="1" applyBorder="1" applyProtection="1"/>
    <xf numFmtId="0" fontId="9" fillId="0" borderId="0" xfId="0" applyFont="1" applyBorder="1" applyAlignment="1">
      <alignment horizontal="right"/>
    </xf>
    <xf numFmtId="0" fontId="10" fillId="0" borderId="0" xfId="0" applyFont="1" applyAlignment="1">
      <alignment horizontal="right"/>
    </xf>
    <xf numFmtId="0" fontId="1" fillId="0" borderId="8" xfId="0" applyFont="1" applyBorder="1" applyAlignment="1">
      <alignment horizontal="left"/>
    </xf>
    <xf numFmtId="0" fontId="0" fillId="0" borderId="8" xfId="0" applyBorder="1"/>
    <xf numFmtId="0" fontId="0" fillId="0" borderId="20" xfId="0" applyBorder="1"/>
    <xf numFmtId="0" fontId="4" fillId="5" borderId="0" xfId="0" applyFont="1" applyFill="1" applyAlignment="1">
      <alignment horizontal="left"/>
    </xf>
    <xf numFmtId="0" fontId="4" fillId="0" borderId="0" xfId="0" applyFont="1" applyFill="1" applyAlignment="1">
      <alignment horizontal="left"/>
    </xf>
    <xf numFmtId="2" fontId="9" fillId="4" borderId="1" xfId="0" applyNumberFormat="1" applyFont="1" applyFill="1" applyBorder="1" applyAlignment="1">
      <alignment horizontal="center" vertical="center"/>
    </xf>
    <xf numFmtId="0" fontId="9" fillId="4" borderId="1" xfId="0" applyFont="1" applyFill="1" applyBorder="1" applyAlignment="1">
      <alignment vertical="center"/>
    </xf>
    <xf numFmtId="165" fontId="9" fillId="4" borderId="1" xfId="0" applyNumberFormat="1" applyFont="1" applyFill="1" applyBorder="1" applyAlignment="1" applyProtection="1">
      <alignment horizontal="center" vertical="center"/>
    </xf>
    <xf numFmtId="165" fontId="9" fillId="4" borderId="0" xfId="0" applyNumberFormat="1" applyFont="1" applyFill="1" applyBorder="1" applyAlignment="1" applyProtection="1">
      <alignment horizontal="center" vertical="center"/>
    </xf>
    <xf numFmtId="165" fontId="9" fillId="4" borderId="1" xfId="0" applyNumberFormat="1" applyFont="1" applyFill="1" applyBorder="1" applyAlignment="1" applyProtection="1">
      <alignment horizontal="center" vertical="center" wrapText="1"/>
    </xf>
    <xf numFmtId="165" fontId="6" fillId="4" borderId="1" xfId="0" applyNumberFormat="1" applyFont="1" applyFill="1" applyBorder="1" applyAlignment="1" applyProtection="1">
      <alignment horizontal="center" vertical="center" wrapText="1"/>
      <protection locked="0"/>
    </xf>
    <xf numFmtId="165" fontId="6" fillId="0" borderId="0" xfId="0" applyNumberFormat="1" applyFont="1" applyFill="1" applyBorder="1" applyAlignment="1" applyProtection="1">
      <alignment horizontal="center" vertical="center" wrapText="1"/>
      <protection locked="0"/>
    </xf>
    <xf numFmtId="0" fontId="10" fillId="0" borderId="0" xfId="0" applyFont="1" applyFill="1" applyBorder="1" applyAlignment="1">
      <alignment vertical="center"/>
    </xf>
    <xf numFmtId="165" fontId="4" fillId="6" borderId="24" xfId="0" applyNumberFormat="1" applyFont="1" applyFill="1" applyBorder="1" applyAlignment="1" applyProtection="1">
      <alignment vertical="center"/>
    </xf>
    <xf numFmtId="165" fontId="4" fillId="6" borderId="24" xfId="0" applyNumberFormat="1" applyFont="1" applyFill="1" applyBorder="1" applyAlignment="1" applyProtection="1">
      <alignment horizontal="center" vertical="center"/>
    </xf>
    <xf numFmtId="165" fontId="5" fillId="6" borderId="24" xfId="0" applyNumberFormat="1" applyFont="1" applyFill="1" applyBorder="1" applyAlignment="1" applyProtection="1">
      <alignment horizontal="center" wrapText="1"/>
      <protection locked="0"/>
    </xf>
    <xf numFmtId="165" fontId="4" fillId="6" borderId="1" xfId="0" applyNumberFormat="1" applyFont="1" applyFill="1" applyBorder="1" applyAlignment="1" applyProtection="1">
      <alignment vertical="center"/>
    </xf>
    <xf numFmtId="165" fontId="4" fillId="6" borderId="2" xfId="0" applyNumberFormat="1" applyFont="1" applyFill="1" applyBorder="1" applyAlignment="1" applyProtection="1">
      <alignment horizontal="center" vertical="center"/>
    </xf>
    <xf numFmtId="165" fontId="5" fillId="6" borderId="1" xfId="0" applyNumberFormat="1" applyFont="1" applyFill="1" applyBorder="1" applyAlignment="1" applyProtection="1">
      <alignment horizontal="center" wrapText="1"/>
      <protection locked="0"/>
    </xf>
    <xf numFmtId="165" fontId="4" fillId="6" borderId="9" xfId="0" applyNumberFormat="1" applyFont="1" applyFill="1" applyBorder="1" applyAlignment="1" applyProtection="1">
      <alignment vertical="center"/>
    </xf>
    <xf numFmtId="165" fontId="4" fillId="6" borderId="27" xfId="0" applyNumberFormat="1" applyFont="1" applyFill="1" applyBorder="1" applyAlignment="1" applyProtection="1">
      <alignment horizontal="center" vertical="center"/>
    </xf>
    <xf numFmtId="165" fontId="4" fillId="6" borderId="26" xfId="0" applyNumberFormat="1" applyFont="1" applyFill="1" applyBorder="1" applyAlignment="1" applyProtection="1">
      <alignment horizontal="center" vertical="center"/>
    </xf>
    <xf numFmtId="165" fontId="4" fillId="6" borderId="1" xfId="0" applyNumberFormat="1" applyFont="1" applyFill="1" applyBorder="1" applyAlignment="1" applyProtection="1">
      <alignment horizontal="center" vertical="center"/>
    </xf>
    <xf numFmtId="165" fontId="4" fillId="6" borderId="1" xfId="0" applyNumberFormat="1" applyFont="1" applyFill="1" applyBorder="1" applyProtection="1"/>
    <xf numFmtId="0" fontId="5" fillId="4" borderId="1" xfId="0" applyFont="1" applyFill="1" applyBorder="1" applyAlignment="1" applyProtection="1">
      <alignment horizontal="center" vertical="center"/>
    </xf>
    <xf numFmtId="0" fontId="5" fillId="4" borderId="3" xfId="0" applyFont="1" applyFill="1" applyBorder="1" applyAlignment="1" applyProtection="1">
      <alignment horizontal="center" vertical="center"/>
    </xf>
    <xf numFmtId="0" fontId="5" fillId="4" borderId="4" xfId="0" applyFont="1" applyFill="1" applyBorder="1" applyAlignment="1" applyProtection="1">
      <alignment horizontal="center" vertical="center"/>
    </xf>
    <xf numFmtId="3" fontId="5" fillId="4" borderId="1" xfId="0" applyNumberFormat="1" applyFont="1" applyFill="1" applyBorder="1" applyAlignment="1" applyProtection="1">
      <alignment horizontal="center" vertical="center"/>
    </xf>
    <xf numFmtId="3" fontId="5" fillId="4" borderId="3" xfId="0" applyNumberFormat="1" applyFont="1" applyFill="1" applyBorder="1" applyAlignment="1" applyProtection="1">
      <alignment horizontal="center" vertical="center"/>
    </xf>
    <xf numFmtId="3" fontId="5" fillId="4" borderId="4" xfId="0" applyNumberFormat="1" applyFont="1" applyFill="1" applyBorder="1" applyAlignment="1" applyProtection="1">
      <alignment horizontal="center" vertical="center"/>
    </xf>
    <xf numFmtId="3" fontId="5" fillId="4" borderId="2" xfId="0" applyNumberFormat="1" applyFont="1" applyFill="1" applyBorder="1" applyAlignment="1" applyProtection="1">
      <alignment horizontal="center" vertical="center"/>
    </xf>
    <xf numFmtId="0" fontId="4" fillId="0" borderId="0" xfId="0" applyFont="1" applyBorder="1" applyAlignment="1"/>
    <xf numFmtId="0" fontId="0" fillId="0" borderId="0" xfId="0" applyBorder="1"/>
    <xf numFmtId="0" fontId="2" fillId="0" borderId="0" xfId="0" applyFont="1" applyBorder="1" applyAlignment="1"/>
    <xf numFmtId="49" fontId="9" fillId="2" borderId="1" xfId="0" applyNumberFormat="1" applyFont="1" applyFill="1" applyBorder="1" applyAlignment="1" applyProtection="1">
      <alignment horizontal="center" vertical="center" wrapText="1"/>
    </xf>
    <xf numFmtId="165" fontId="9" fillId="2" borderId="1" xfId="0" applyNumberFormat="1" applyFont="1" applyFill="1" applyBorder="1" applyAlignment="1" applyProtection="1">
      <alignment horizontal="center" vertical="center" wrapText="1"/>
    </xf>
    <xf numFmtId="0" fontId="4" fillId="0" borderId="0" xfId="0" applyFont="1" applyAlignment="1" applyProtection="1">
      <alignment horizontal="center" vertical="center"/>
    </xf>
    <xf numFmtId="0" fontId="4" fillId="0" borderId="0" xfId="0" applyFont="1" applyBorder="1" applyAlignment="1" applyProtection="1"/>
    <xf numFmtId="0" fontId="2" fillId="0" borderId="0" xfId="0" applyFont="1" applyAlignment="1" applyProtection="1"/>
    <xf numFmtId="0" fontId="2" fillId="0" borderId="0" xfId="0" applyFont="1" applyFill="1" applyBorder="1" applyAlignment="1" applyProtection="1"/>
    <xf numFmtId="0" fontId="2" fillId="0" borderId="0" xfId="0" applyFont="1" applyBorder="1" applyProtection="1"/>
    <xf numFmtId="0" fontId="4" fillId="0" borderId="8" xfId="0" applyFont="1" applyBorder="1" applyAlignment="1" applyProtection="1">
      <alignment horizontal="center" vertical="center"/>
    </xf>
    <xf numFmtId="0" fontId="4" fillId="0" borderId="0" xfId="0" applyFont="1" applyFill="1" applyBorder="1" applyAlignment="1" applyProtection="1">
      <alignment horizontal="center" vertical="center"/>
    </xf>
    <xf numFmtId="0" fontId="4" fillId="0" borderId="0" xfId="0" applyFont="1" applyBorder="1" applyAlignment="1" applyProtection="1">
      <alignment horizontal="center" vertical="center"/>
    </xf>
    <xf numFmtId="2" fontId="9" fillId="4" borderId="9" xfId="0" applyNumberFormat="1" applyFont="1" applyFill="1" applyBorder="1" applyAlignment="1" applyProtection="1">
      <alignment horizontal="center" vertical="center"/>
    </xf>
    <xf numFmtId="0" fontId="9" fillId="4" borderId="10" xfId="0" applyFont="1" applyFill="1" applyBorder="1" applyAlignment="1" applyProtection="1">
      <alignment horizontal="center" vertical="center"/>
    </xf>
    <xf numFmtId="0" fontId="9" fillId="4" borderId="11" xfId="0" applyFont="1" applyFill="1" applyBorder="1" applyAlignment="1" applyProtection="1">
      <alignment horizontal="center" vertical="center" wrapText="1"/>
    </xf>
    <xf numFmtId="0" fontId="9" fillId="0" borderId="5" xfId="0" applyFont="1" applyFill="1" applyBorder="1" applyAlignment="1" applyProtection="1">
      <alignment horizontal="center" vertical="center" wrapText="1"/>
    </xf>
    <xf numFmtId="0" fontId="9" fillId="4" borderId="9" xfId="0" applyFont="1" applyFill="1" applyBorder="1" applyAlignment="1" applyProtection="1">
      <alignment horizontal="center" vertical="center"/>
    </xf>
    <xf numFmtId="0" fontId="13" fillId="0" borderId="0" xfId="0" applyFont="1" applyBorder="1" applyAlignment="1" applyProtection="1">
      <alignment horizontal="center" vertical="center"/>
    </xf>
    <xf numFmtId="0" fontId="9" fillId="0" borderId="0" xfId="0" applyFont="1" applyBorder="1" applyAlignment="1" applyProtection="1">
      <alignment horizontal="center" vertical="center"/>
    </xf>
    <xf numFmtId="0" fontId="5" fillId="0" borderId="20" xfId="0" applyFont="1" applyBorder="1" applyProtection="1"/>
    <xf numFmtId="165" fontId="5" fillId="0" borderId="20" xfId="0" applyNumberFormat="1" applyFont="1" applyFill="1" applyBorder="1" applyAlignment="1" applyProtection="1">
      <alignment horizontal="right" vertical="center"/>
    </xf>
    <xf numFmtId="165" fontId="5" fillId="0" borderId="20" xfId="0" applyNumberFormat="1" applyFont="1" applyFill="1" applyBorder="1" applyAlignment="1" applyProtection="1">
      <alignment horizontal="left" vertical="center"/>
    </xf>
    <xf numFmtId="165" fontId="5" fillId="0" borderId="20" xfId="0" applyNumberFormat="1" applyFont="1" applyFill="1" applyBorder="1" applyProtection="1"/>
    <xf numFmtId="0" fontId="9" fillId="4" borderId="9" xfId="0" applyFont="1" applyFill="1" applyBorder="1" applyAlignment="1" applyProtection="1">
      <alignment horizontal="center" vertical="center" wrapText="1"/>
    </xf>
    <xf numFmtId="0" fontId="9" fillId="4" borderId="10" xfId="0" applyFont="1" applyFill="1" applyBorder="1" applyAlignment="1" applyProtection="1">
      <alignment horizontal="center" vertical="center" wrapText="1"/>
    </xf>
    <xf numFmtId="0" fontId="9" fillId="0" borderId="0" xfId="0" applyFont="1" applyBorder="1" applyAlignment="1">
      <alignment vertical="center"/>
    </xf>
    <xf numFmtId="165" fontId="9" fillId="4" borderId="42" xfId="0" applyNumberFormat="1" applyFont="1" applyFill="1" applyBorder="1" applyAlignment="1" applyProtection="1">
      <alignment horizontal="right"/>
    </xf>
    <xf numFmtId="0" fontId="3" fillId="0" borderId="7" xfId="0" applyFont="1" applyFill="1" applyBorder="1" applyAlignment="1" applyProtection="1"/>
    <xf numFmtId="0" fontId="4" fillId="7" borderId="6" xfId="0" applyFont="1" applyFill="1" applyBorder="1"/>
    <xf numFmtId="0" fontId="4" fillId="3" borderId="24" xfId="0" applyFont="1" applyFill="1" applyBorder="1"/>
    <xf numFmtId="0" fontId="4" fillId="3" borderId="25" xfId="0" applyFont="1" applyFill="1" applyBorder="1"/>
    <xf numFmtId="0" fontId="4" fillId="8" borderId="6" xfId="0" applyFont="1" applyFill="1" applyBorder="1"/>
    <xf numFmtId="0" fontId="4" fillId="3" borderId="6" xfId="0" applyFont="1" applyFill="1" applyBorder="1"/>
    <xf numFmtId="0" fontId="4" fillId="0" borderId="8" xfId="0" applyFont="1" applyBorder="1" applyAlignment="1" applyProtection="1">
      <alignment horizontal="left"/>
      <protection locked="0"/>
    </xf>
    <xf numFmtId="0" fontId="4" fillId="0" borderId="0" xfId="0" applyFont="1" applyBorder="1" applyProtection="1">
      <protection locked="0"/>
    </xf>
    <xf numFmtId="167" fontId="4" fillId="0" borderId="8" xfId="0" applyNumberFormat="1" applyFont="1" applyBorder="1" applyAlignment="1" applyProtection="1">
      <alignment horizontal="left"/>
      <protection locked="0"/>
    </xf>
    <xf numFmtId="0" fontId="9" fillId="0" borderId="0" xfId="0" applyFont="1" applyBorder="1" applyProtection="1">
      <protection locked="0"/>
    </xf>
    <xf numFmtId="0" fontId="4" fillId="0" borderId="0" xfId="0" applyFont="1" applyBorder="1" applyAlignment="1" applyProtection="1">
      <protection locked="0"/>
    </xf>
    <xf numFmtId="0" fontId="4" fillId="0" borderId="0" xfId="0" applyFont="1" applyAlignment="1" applyProtection="1">
      <protection locked="0"/>
    </xf>
    <xf numFmtId="165" fontId="4" fillId="6" borderId="23" xfId="0" applyNumberFormat="1" applyFont="1" applyFill="1" applyBorder="1" applyAlignment="1">
      <alignment vertical="center"/>
    </xf>
    <xf numFmtId="0" fontId="4" fillId="0" borderId="0" xfId="0" applyFont="1" applyAlignment="1"/>
    <xf numFmtId="0" fontId="4" fillId="0" borderId="0" xfId="0" applyFont="1" applyBorder="1" applyAlignment="1" applyProtection="1">
      <alignment horizontal="left"/>
      <protection locked="0"/>
    </xf>
    <xf numFmtId="0" fontId="0" fillId="0" borderId="0" xfId="0" applyBorder="1" applyAlignment="1" applyProtection="1">
      <alignment horizontal="left"/>
      <protection locked="0"/>
    </xf>
    <xf numFmtId="165" fontId="10" fillId="0" borderId="0" xfId="0" applyNumberFormat="1" applyFont="1" applyFill="1" applyBorder="1" applyAlignment="1">
      <alignment vertical="center"/>
    </xf>
    <xf numFmtId="0" fontId="1" fillId="0" borderId="0" xfId="0" applyFont="1"/>
    <xf numFmtId="2" fontId="1" fillId="0" borderId="0" xfId="0" applyNumberFormat="1" applyFont="1" applyAlignment="1">
      <alignment horizontal="center"/>
    </xf>
    <xf numFmtId="0" fontId="1" fillId="0" borderId="0" xfId="0" applyFont="1" applyAlignment="1">
      <alignment horizontal="left"/>
    </xf>
    <xf numFmtId="165" fontId="1" fillId="0" borderId="0" xfId="0" applyNumberFormat="1" applyFont="1"/>
    <xf numFmtId="165" fontId="1" fillId="0" borderId="0" xfId="0" applyNumberFormat="1" applyFont="1" applyAlignment="1">
      <alignment horizontal="right"/>
    </xf>
    <xf numFmtId="0" fontId="1" fillId="0" borderId="0" xfId="0" applyFont="1" applyAlignment="1">
      <alignment wrapText="1"/>
    </xf>
    <xf numFmtId="0" fontId="1" fillId="0" borderId="8" xfId="0" applyFont="1" applyBorder="1"/>
    <xf numFmtId="0" fontId="1" fillId="0" borderId="20" xfId="0" applyFont="1" applyBorder="1"/>
    <xf numFmtId="0" fontId="10" fillId="0" borderId="0" xfId="0" applyFont="1" applyAlignment="1">
      <alignment wrapText="1"/>
    </xf>
    <xf numFmtId="0" fontId="10" fillId="0" borderId="0" xfId="0" applyFont="1" applyAlignment="1">
      <alignment horizontal="center" vertical="center" wrapText="1"/>
    </xf>
    <xf numFmtId="0" fontId="10" fillId="0" borderId="0" xfId="0" applyFont="1" applyAlignment="1">
      <alignment vertical="center" wrapText="1"/>
    </xf>
    <xf numFmtId="0" fontId="1" fillId="0" borderId="0" xfId="0" applyFont="1" applyAlignment="1">
      <alignment horizontal="center" vertical="center" wrapText="1"/>
    </xf>
    <xf numFmtId="169" fontId="10" fillId="0" borderId="0" xfId="0" applyNumberFormat="1" applyFont="1" applyAlignment="1">
      <alignment horizontal="center" vertical="center" wrapText="1"/>
    </xf>
    <xf numFmtId="169" fontId="1" fillId="0" borderId="0" xfId="0" applyNumberFormat="1" applyFont="1" applyAlignment="1">
      <alignment horizontal="center" vertical="center" wrapText="1"/>
    </xf>
    <xf numFmtId="0" fontId="1" fillId="0" borderId="51" xfId="0" applyFont="1" applyBorder="1"/>
    <xf numFmtId="0" fontId="10" fillId="0" borderId="62" xfId="0" applyFont="1" applyBorder="1" applyAlignment="1">
      <alignment horizontal="center" vertical="center" wrapText="1"/>
    </xf>
    <xf numFmtId="0" fontId="1" fillId="0" borderId="0" xfId="0" applyFont="1" applyAlignment="1">
      <alignment horizontal="left" wrapText="1"/>
    </xf>
    <xf numFmtId="168" fontId="1" fillId="0" borderId="63" xfId="0" applyNumberFormat="1" applyFont="1" applyBorder="1" applyAlignment="1">
      <alignment horizontal="right" vertical="center" wrapText="1"/>
    </xf>
    <xf numFmtId="0" fontId="1" fillId="0" borderId="51" xfId="0" applyFont="1" applyBorder="1" applyAlignment="1">
      <alignment horizontal="right" wrapText="1"/>
    </xf>
    <xf numFmtId="0" fontId="1" fillId="0" borderId="0" xfId="0" applyFont="1" applyAlignment="1">
      <alignment horizontal="right" wrapText="1"/>
    </xf>
    <xf numFmtId="168" fontId="1" fillId="0" borderId="67" xfId="0" applyNumberFormat="1" applyFont="1" applyBorder="1" applyAlignment="1">
      <alignment horizontal="right" vertical="center" wrapText="1"/>
    </xf>
    <xf numFmtId="168" fontId="1" fillId="0" borderId="62" xfId="0" applyNumberFormat="1" applyFont="1" applyBorder="1" applyAlignment="1">
      <alignment horizontal="right" vertical="center" wrapText="1"/>
    </xf>
    <xf numFmtId="168" fontId="10" fillId="0" borderId="74" xfId="0" applyNumberFormat="1" applyFont="1" applyBorder="1" applyAlignment="1">
      <alignment horizontal="right" vertical="center" wrapText="1"/>
    </xf>
    <xf numFmtId="42" fontId="10" fillId="0" borderId="0" xfId="0" applyNumberFormat="1" applyFont="1" applyAlignment="1">
      <alignment horizontal="right" wrapText="1"/>
    </xf>
    <xf numFmtId="0" fontId="1" fillId="0" borderId="0" xfId="0" applyFont="1" applyAlignment="1">
      <alignment vertical="center"/>
    </xf>
    <xf numFmtId="168" fontId="1" fillId="0" borderId="80" xfId="0" applyNumberFormat="1" applyFont="1" applyBorder="1" applyAlignment="1">
      <alignment horizontal="right" vertical="center" wrapText="1"/>
    </xf>
    <xf numFmtId="168" fontId="1" fillId="0" borderId="81" xfId="0" applyNumberFormat="1" applyFont="1" applyBorder="1" applyAlignment="1">
      <alignment horizontal="right" vertical="center" wrapText="1"/>
    </xf>
    <xf numFmtId="169" fontId="1" fillId="12" borderId="23" xfId="0" applyNumberFormat="1" applyFont="1" applyFill="1" applyBorder="1" applyAlignment="1">
      <alignment horizontal="right" vertical="center" wrapText="1"/>
    </xf>
    <xf numFmtId="168" fontId="1" fillId="0" borderId="87" xfId="0" applyNumberFormat="1" applyFont="1" applyBorder="1" applyAlignment="1">
      <alignment horizontal="right" vertical="center" wrapText="1"/>
    </xf>
    <xf numFmtId="0" fontId="1" fillId="0" borderId="26" xfId="0" applyFont="1" applyBorder="1" applyAlignment="1">
      <alignment vertical="center"/>
    </xf>
    <xf numFmtId="0" fontId="10"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1" fillId="0" borderId="55" xfId="0" applyFont="1" applyBorder="1" applyAlignment="1">
      <alignment vertical="center" wrapText="1"/>
    </xf>
    <xf numFmtId="0" fontId="1" fillId="0" borderId="91" xfId="0" applyFont="1" applyBorder="1" applyAlignment="1">
      <alignment vertical="center" wrapText="1"/>
    </xf>
    <xf numFmtId="0" fontId="1" fillId="0" borderId="94" xfId="0" applyFont="1" applyBorder="1" applyAlignment="1">
      <alignment vertical="center" wrapText="1"/>
    </xf>
    <xf numFmtId="0" fontId="1" fillId="0" borderId="95" xfId="0" applyFont="1" applyBorder="1" applyAlignment="1">
      <alignment vertical="center" wrapText="1"/>
    </xf>
    <xf numFmtId="0" fontId="1" fillId="0" borderId="70" xfId="0" applyFont="1" applyBorder="1" applyAlignment="1">
      <alignment vertical="center" wrapText="1"/>
    </xf>
    <xf numFmtId="0" fontId="1" fillId="0" borderId="96" xfId="0" applyFont="1" applyBorder="1" applyAlignment="1">
      <alignment vertical="center" wrapText="1"/>
    </xf>
    <xf numFmtId="0" fontId="1" fillId="0" borderId="44" xfId="0" applyFont="1" applyBorder="1"/>
    <xf numFmtId="0" fontId="1" fillId="0" borderId="71" xfId="0" applyFont="1" applyBorder="1"/>
    <xf numFmtId="0" fontId="10" fillId="0" borderId="71" xfId="0" applyFont="1" applyBorder="1" applyAlignment="1">
      <alignment horizontal="right" vertical="center" wrapText="1"/>
    </xf>
    <xf numFmtId="0" fontId="1" fillId="0" borderId="71" xfId="0" applyFont="1" applyBorder="1" applyAlignment="1">
      <alignment vertical="center"/>
    </xf>
    <xf numFmtId="168" fontId="10" fillId="0" borderId="38" xfId="0" applyNumberFormat="1" applyFont="1" applyBorder="1" applyAlignment="1">
      <alignment horizontal="right" vertical="center" wrapText="1"/>
    </xf>
    <xf numFmtId="168" fontId="10" fillId="11" borderId="19" xfId="0" applyNumberFormat="1" applyFont="1" applyFill="1" applyBorder="1" applyAlignment="1">
      <alignment vertical="center" wrapText="1"/>
    </xf>
    <xf numFmtId="0" fontId="10" fillId="0" borderId="10" xfId="0" applyFont="1" applyBorder="1" applyAlignment="1">
      <alignment horizontal="center" vertical="center" wrapText="1"/>
    </xf>
    <xf numFmtId="0" fontId="1" fillId="0" borderId="8" xfId="0" applyFont="1" applyBorder="1" applyAlignment="1">
      <alignment vertical="center"/>
    </xf>
    <xf numFmtId="0" fontId="1" fillId="0" borderId="44" xfId="0" applyFont="1" applyBorder="1" applyAlignment="1">
      <alignment vertical="center"/>
    </xf>
    <xf numFmtId="0" fontId="1" fillId="0" borderId="71" xfId="0" applyFont="1" applyBorder="1" applyAlignment="1">
      <alignment horizontal="right" vertical="center" wrapText="1"/>
    </xf>
    <xf numFmtId="0" fontId="1" fillId="0" borderId="0" xfId="0" applyFont="1" applyAlignment="1">
      <alignment horizontal="left" vertical="center"/>
    </xf>
    <xf numFmtId="0" fontId="10" fillId="0" borderId="23" xfId="0" applyFont="1" applyBorder="1" applyAlignment="1">
      <alignment horizontal="center" vertical="center" wrapText="1"/>
    </xf>
    <xf numFmtId="168" fontId="1" fillId="0" borderId="91" xfId="0" applyNumberFormat="1" applyFont="1" applyBorder="1" applyAlignment="1">
      <alignment horizontal="right" vertical="center" wrapText="1"/>
    </xf>
    <xf numFmtId="10" fontId="1" fillId="0" borderId="80" xfId="0" applyNumberFormat="1" applyFont="1" applyBorder="1" applyAlignment="1">
      <alignment vertical="center" wrapText="1"/>
    </xf>
    <xf numFmtId="169" fontId="1" fillId="12" borderId="95" xfId="0" applyNumberFormat="1" applyFont="1" applyFill="1" applyBorder="1" applyAlignment="1">
      <alignment horizontal="right" vertical="center" wrapText="1"/>
    </xf>
    <xf numFmtId="10" fontId="1" fillId="12" borderId="67" xfId="0" applyNumberFormat="1" applyFont="1" applyFill="1" applyBorder="1" applyAlignment="1">
      <alignment vertical="center" wrapText="1"/>
    </xf>
    <xf numFmtId="168" fontId="1" fillId="0" borderId="95" xfId="0" applyNumberFormat="1" applyFont="1" applyBorder="1" applyAlignment="1">
      <alignment horizontal="right" vertical="center" wrapText="1"/>
    </xf>
    <xf numFmtId="168" fontId="1" fillId="0" borderId="78" xfId="0" applyNumberFormat="1" applyFont="1" applyBorder="1" applyAlignment="1">
      <alignment horizontal="right" vertical="center" wrapText="1"/>
    </xf>
    <xf numFmtId="168" fontId="1" fillId="0" borderId="100" xfId="0" applyNumberFormat="1" applyFont="1" applyBorder="1" applyAlignment="1">
      <alignment horizontal="right" vertical="center" wrapText="1"/>
    </xf>
    <xf numFmtId="0" fontId="10" fillId="0" borderId="71" xfId="0" applyFont="1" applyBorder="1" applyAlignment="1">
      <alignment horizontal="right" vertical="center"/>
    </xf>
    <xf numFmtId="0" fontId="10" fillId="0" borderId="72" xfId="0" applyFont="1" applyBorder="1" applyAlignment="1">
      <alignment horizontal="right" vertical="center"/>
    </xf>
    <xf numFmtId="0" fontId="10" fillId="0" borderId="73" xfId="0" applyFont="1" applyBorder="1" applyAlignment="1">
      <alignment horizontal="right" vertical="center"/>
    </xf>
    <xf numFmtId="168" fontId="10" fillId="11" borderId="88" xfId="0" applyNumberFormat="1" applyFont="1" applyFill="1" applyBorder="1" applyAlignment="1">
      <alignment horizontal="right" vertical="center" wrapText="1"/>
    </xf>
    <xf numFmtId="10" fontId="10" fillId="11" borderId="74" xfId="0" applyNumberFormat="1" applyFont="1" applyFill="1" applyBorder="1" applyAlignment="1">
      <alignment vertical="center" wrapText="1"/>
    </xf>
    <xf numFmtId="0" fontId="10" fillId="0" borderId="8" xfId="0" applyFont="1" applyBorder="1" applyAlignment="1">
      <alignment horizontal="left" wrapText="1"/>
    </xf>
    <xf numFmtId="0" fontId="1" fillId="0" borderId="0" xfId="0" applyFont="1" applyAlignment="1">
      <alignment horizontal="center" vertical="top" wrapText="1"/>
    </xf>
    <xf numFmtId="0" fontId="1" fillId="0" borderId="0" xfId="0" applyFont="1" applyAlignment="1">
      <alignment horizontal="right" vertical="top" wrapText="1"/>
    </xf>
    <xf numFmtId="0" fontId="10" fillId="0" borderId="0" xfId="0" applyFont="1" applyAlignment="1">
      <alignment horizontal="left" wrapText="1"/>
    </xf>
    <xf numFmtId="0" fontId="18" fillId="0" borderId="0" xfId="0" applyFont="1" applyAlignment="1">
      <alignment horizontal="left" vertical="top" wrapText="1"/>
    </xf>
    <xf numFmtId="0" fontId="1" fillId="0" borderId="8" xfId="0" applyFont="1" applyBorder="1" applyAlignment="1">
      <alignment horizontal="left" wrapText="1"/>
    </xf>
    <xf numFmtId="0" fontId="4" fillId="0" borderId="24" xfId="0" applyFont="1" applyFill="1" applyBorder="1"/>
    <xf numFmtId="0" fontId="10" fillId="0" borderId="7" xfId="0" applyFont="1" applyFill="1" applyBorder="1" applyAlignment="1" applyProtection="1">
      <alignment vertical="center"/>
    </xf>
    <xf numFmtId="0" fontId="1" fillId="0" borderId="0" xfId="0" applyFont="1"/>
    <xf numFmtId="166" fontId="4" fillId="0" borderId="6" xfId="0" applyNumberFormat="1" applyFont="1" applyFill="1" applyBorder="1" applyAlignment="1">
      <alignment horizontal="left" vertical="center"/>
    </xf>
    <xf numFmtId="0" fontId="0" fillId="11" borderId="20" xfId="0" applyFill="1" applyBorder="1" applyAlignment="1">
      <alignment horizontal="left" vertical="center"/>
    </xf>
    <xf numFmtId="0" fontId="0" fillId="11" borderId="2" xfId="0" applyFill="1" applyBorder="1" applyAlignment="1">
      <alignment horizontal="left" vertical="center"/>
    </xf>
    <xf numFmtId="0" fontId="2" fillId="0" borderId="0" xfId="0" applyFont="1" applyFill="1" applyBorder="1" applyAlignment="1">
      <alignment vertical="center"/>
    </xf>
    <xf numFmtId="0" fontId="9" fillId="0" borderId="25" xfId="0" applyFont="1" applyFill="1" applyBorder="1"/>
    <xf numFmtId="0" fontId="4" fillId="11" borderId="1" xfId="0" applyFont="1" applyFill="1" applyBorder="1" applyAlignment="1">
      <alignment horizontal="left" vertical="center" wrapText="1"/>
    </xf>
    <xf numFmtId="0" fontId="0" fillId="11" borderId="1" xfId="0" applyFill="1" applyBorder="1" applyAlignment="1">
      <alignment horizontal="left" vertical="center"/>
    </xf>
    <xf numFmtId="0" fontId="4" fillId="0" borderId="25" xfId="0" applyFont="1" applyFill="1" applyBorder="1"/>
    <xf numFmtId="165" fontId="4" fillId="11" borderId="20" xfId="0" applyNumberFormat="1" applyFont="1" applyFill="1" applyBorder="1" applyAlignment="1" applyProtection="1">
      <alignment vertical="center"/>
    </xf>
    <xf numFmtId="0" fontId="14" fillId="11" borderId="20" xfId="0" applyFont="1" applyFill="1" applyBorder="1" applyAlignment="1" applyProtection="1">
      <alignment horizontal="right" vertical="center"/>
    </xf>
    <xf numFmtId="2" fontId="4" fillId="0" borderId="6" xfId="0" applyNumberFormat="1" applyFont="1" applyFill="1" applyBorder="1" applyAlignment="1">
      <alignment horizontal="center"/>
    </xf>
    <xf numFmtId="165" fontId="4" fillId="11" borderId="20" xfId="0" applyNumberFormat="1" applyFont="1" applyFill="1" applyBorder="1" applyAlignment="1" applyProtection="1">
      <alignment horizontal="center" vertical="center"/>
    </xf>
    <xf numFmtId="165" fontId="4" fillId="11" borderId="20" xfId="0" applyNumberFormat="1" applyFont="1" applyFill="1" applyBorder="1" applyAlignment="1" applyProtection="1">
      <alignment horizontal="right" vertical="center"/>
    </xf>
    <xf numFmtId="165" fontId="5" fillId="11" borderId="20" xfId="0" applyNumberFormat="1" applyFont="1" applyFill="1" applyBorder="1" applyAlignment="1" applyProtection="1">
      <alignment horizontal="center" wrapText="1"/>
      <protection locked="0"/>
    </xf>
    <xf numFmtId="3" fontId="5" fillId="11" borderId="20" xfId="0" applyNumberFormat="1" applyFont="1" applyFill="1" applyBorder="1" applyAlignment="1" applyProtection="1">
      <alignment horizontal="center" vertical="center"/>
    </xf>
    <xf numFmtId="3" fontId="5" fillId="11" borderId="2" xfId="0" applyNumberFormat="1" applyFont="1" applyFill="1" applyBorder="1" applyAlignment="1" applyProtection="1">
      <alignment horizontal="center" vertical="center"/>
    </xf>
    <xf numFmtId="0" fontId="4" fillId="11" borderId="6" xfId="0" applyFont="1" applyFill="1" applyBorder="1" applyAlignment="1">
      <alignment vertical="center"/>
    </xf>
    <xf numFmtId="170" fontId="4" fillId="0" borderId="0" xfId="1" applyNumberFormat="1" applyFont="1" applyFill="1" applyBorder="1"/>
    <xf numFmtId="170" fontId="14" fillId="0" borderId="0" xfId="1" applyNumberFormat="1" applyFont="1" applyFill="1" applyBorder="1" applyAlignment="1" applyProtection="1">
      <alignment horizontal="right" vertical="center"/>
    </xf>
    <xf numFmtId="170" fontId="1" fillId="0" borderId="0" xfId="1" applyNumberFormat="1" applyFont="1" applyFill="1" applyBorder="1"/>
    <xf numFmtId="171" fontId="1" fillId="0" borderId="0" xfId="1" applyNumberFormat="1" applyFont="1" applyFill="1" applyBorder="1"/>
    <xf numFmtId="3" fontId="6" fillId="0" borderId="36" xfId="0" applyNumberFormat="1" applyFont="1" applyFill="1" applyBorder="1" applyAlignment="1" applyProtection="1">
      <alignment horizontal="center" vertical="center"/>
    </xf>
    <xf numFmtId="3" fontId="6" fillId="0" borderId="37" xfId="0" applyNumberFormat="1" applyFont="1" applyFill="1" applyBorder="1" applyAlignment="1" applyProtection="1">
      <alignment horizontal="center" vertical="center"/>
    </xf>
    <xf numFmtId="3" fontId="6" fillId="0" borderId="38" xfId="0" applyNumberFormat="1" applyFont="1" applyFill="1" applyBorder="1" applyAlignment="1" applyProtection="1">
      <alignment horizontal="center" vertical="center"/>
    </xf>
    <xf numFmtId="0" fontId="9" fillId="0" borderId="0" xfId="0" applyFont="1" applyAlignment="1">
      <alignment horizontal="right"/>
    </xf>
    <xf numFmtId="0" fontId="4" fillId="6" borderId="11" xfId="0" applyFont="1" applyFill="1" applyBorder="1" applyAlignment="1">
      <alignment horizontal="right"/>
    </xf>
    <xf numFmtId="3" fontId="6" fillId="0" borderId="0" xfId="0" applyNumberFormat="1" applyFont="1" applyFill="1" applyBorder="1" applyAlignment="1" applyProtection="1">
      <alignment horizontal="center" vertical="center"/>
    </xf>
    <xf numFmtId="165" fontId="10" fillId="0" borderId="101" xfId="0" applyNumberFormat="1" applyFont="1" applyFill="1" applyBorder="1" applyAlignment="1" applyProtection="1">
      <alignment horizontal="right" vertical="center"/>
    </xf>
    <xf numFmtId="165" fontId="9" fillId="0" borderId="0" xfId="0" applyNumberFormat="1" applyFont="1" applyFill="1" applyBorder="1"/>
    <xf numFmtId="0" fontId="9" fillId="0" borderId="0" xfId="0" applyFont="1" applyFill="1" applyBorder="1" applyAlignment="1">
      <alignment horizontal="left"/>
    </xf>
    <xf numFmtId="165" fontId="9" fillId="0" borderId="0" xfId="0" applyNumberFormat="1" applyFont="1" applyFill="1" applyBorder="1" applyAlignment="1">
      <alignment horizontal="right"/>
    </xf>
    <xf numFmtId="2" fontId="9" fillId="0" borderId="0" xfId="0" applyNumberFormat="1" applyFont="1" applyFill="1" applyBorder="1" applyAlignment="1">
      <alignment horizontal="center"/>
    </xf>
    <xf numFmtId="0" fontId="9" fillId="0" borderId="0" xfId="0" applyFont="1" applyFill="1" applyBorder="1" applyAlignment="1" applyProtection="1">
      <alignment horizontal="left" vertical="center"/>
    </xf>
    <xf numFmtId="165" fontId="5" fillId="0" borderId="7" xfId="0" applyNumberFormat="1" applyFont="1" applyFill="1" applyBorder="1" applyAlignment="1" applyProtection="1">
      <alignment horizontal="right" vertical="center"/>
    </xf>
    <xf numFmtId="3" fontId="6" fillId="0" borderId="73" xfId="0" applyNumberFormat="1" applyFont="1" applyFill="1" applyBorder="1" applyAlignment="1" applyProtection="1">
      <alignment horizontal="center" vertical="center"/>
    </xf>
    <xf numFmtId="171" fontId="5" fillId="0" borderId="39" xfId="1" applyNumberFormat="1" applyFont="1" applyFill="1" applyBorder="1" applyAlignment="1" applyProtection="1">
      <alignment horizontal="center" vertical="center"/>
    </xf>
    <xf numFmtId="171" fontId="5" fillId="0" borderId="40" xfId="1" applyNumberFormat="1" applyFont="1" applyFill="1" applyBorder="1" applyAlignment="1" applyProtection="1">
      <alignment horizontal="center" vertical="center"/>
    </xf>
    <xf numFmtId="171" fontId="5" fillId="0" borderId="41" xfId="1" applyNumberFormat="1" applyFont="1" applyFill="1" applyBorder="1" applyAlignment="1" applyProtection="1">
      <alignment horizontal="center" vertical="center"/>
    </xf>
    <xf numFmtId="165" fontId="9" fillId="0" borderId="0" xfId="0" applyNumberFormat="1" applyFont="1" applyFill="1" applyBorder="1" applyAlignment="1" applyProtection="1">
      <alignment horizontal="right"/>
    </xf>
    <xf numFmtId="2" fontId="9" fillId="0" borderId="0" xfId="0" applyNumberFormat="1" applyFont="1" applyFill="1" applyBorder="1" applyAlignment="1" applyProtection="1">
      <alignment horizontal="center"/>
    </xf>
    <xf numFmtId="165" fontId="9" fillId="0" borderId="0" xfId="0" applyNumberFormat="1" applyFont="1" applyFill="1" applyBorder="1" applyAlignment="1" applyProtection="1">
      <alignment horizontal="center"/>
    </xf>
    <xf numFmtId="0" fontId="4" fillId="0" borderId="0" xfId="0" applyFont="1" applyFill="1" applyProtection="1"/>
    <xf numFmtId="165" fontId="6" fillId="0" borderId="43" xfId="0" applyNumberFormat="1" applyFont="1" applyFill="1" applyBorder="1" applyAlignment="1" applyProtection="1">
      <alignment horizontal="right" vertical="center"/>
    </xf>
    <xf numFmtId="0" fontId="5" fillId="0" borderId="7" xfId="0" applyFont="1" applyBorder="1" applyProtection="1"/>
    <xf numFmtId="165" fontId="9" fillId="4" borderId="23" xfId="0" applyNumberFormat="1" applyFont="1" applyFill="1" applyBorder="1" applyProtection="1"/>
    <xf numFmtId="165" fontId="5" fillId="0" borderId="11" xfId="0" applyNumberFormat="1" applyFont="1" applyFill="1" applyBorder="1" applyAlignment="1" applyProtection="1">
      <alignment vertical="center"/>
    </xf>
    <xf numFmtId="165" fontId="6" fillId="0" borderId="0" xfId="0" applyNumberFormat="1" applyFont="1" applyFill="1" applyBorder="1" applyAlignment="1" applyProtection="1">
      <alignment horizontal="right" vertical="center"/>
    </xf>
    <xf numFmtId="0" fontId="21" fillId="0" borderId="0" xfId="0" applyFont="1" applyBorder="1" applyProtection="1"/>
    <xf numFmtId="0" fontId="21" fillId="0" borderId="0" xfId="0" applyFont="1" applyFill="1" applyBorder="1" applyProtection="1"/>
    <xf numFmtId="171" fontId="5" fillId="0" borderId="102" xfId="1" applyNumberFormat="1" applyFont="1" applyFill="1" applyBorder="1" applyAlignment="1" applyProtection="1">
      <alignment horizontal="center" vertical="center"/>
    </xf>
    <xf numFmtId="0" fontId="1" fillId="0" borderId="0" xfId="0" applyFont="1" applyAlignment="1">
      <alignment horizontal="center" vertical="center"/>
    </xf>
    <xf numFmtId="0" fontId="1" fillId="0" borderId="0" xfId="0" applyFont="1"/>
    <xf numFmtId="165" fontId="4" fillId="0" borderId="20" xfId="0" applyNumberFormat="1" applyFont="1" applyFill="1" applyBorder="1" applyProtection="1"/>
    <xf numFmtId="165" fontId="5" fillId="11" borderId="1" xfId="0" applyNumberFormat="1" applyFont="1" applyFill="1" applyBorder="1" applyAlignment="1" applyProtection="1">
      <alignment vertical="center"/>
    </xf>
    <xf numFmtId="165" fontId="6" fillId="11" borderId="1" xfId="0" applyNumberFormat="1" applyFont="1" applyFill="1" applyBorder="1" applyAlignment="1" applyProtection="1">
      <alignment horizontal="right" vertical="center"/>
    </xf>
    <xf numFmtId="165" fontId="5" fillId="11" borderId="11" xfId="0" applyNumberFormat="1" applyFont="1" applyFill="1" applyBorder="1" applyAlignment="1" applyProtection="1">
      <alignment vertical="center"/>
    </xf>
    <xf numFmtId="165" fontId="6" fillId="11" borderId="11" xfId="0" applyNumberFormat="1" applyFont="1" applyFill="1" applyBorder="1" applyAlignment="1" applyProtection="1">
      <alignment horizontal="right" vertical="center"/>
    </xf>
    <xf numFmtId="165" fontId="6" fillId="11" borderId="6" xfId="0" applyNumberFormat="1" applyFont="1" applyFill="1" applyBorder="1" applyAlignment="1" applyProtection="1">
      <alignment horizontal="right" vertical="center"/>
    </xf>
    <xf numFmtId="165" fontId="6" fillId="11" borderId="6" xfId="0" applyNumberFormat="1" applyFont="1" applyFill="1" applyBorder="1" applyProtection="1"/>
    <xf numFmtId="165" fontId="6" fillId="11" borderId="11" xfId="0" applyNumberFormat="1" applyFont="1" applyFill="1" applyBorder="1" applyProtection="1"/>
    <xf numFmtId="165" fontId="6" fillId="11" borderId="1" xfId="0" applyNumberFormat="1" applyFont="1" applyFill="1" applyBorder="1" applyAlignment="1" applyProtection="1">
      <alignment horizontal="right"/>
    </xf>
    <xf numFmtId="165" fontId="6" fillId="11" borderId="6" xfId="0" applyNumberFormat="1" applyFont="1" applyFill="1" applyBorder="1" applyAlignment="1" applyProtection="1">
      <alignment horizontal="right"/>
    </xf>
    <xf numFmtId="165" fontId="6" fillId="11" borderId="22" xfId="0" applyNumberFormat="1" applyFont="1" applyFill="1" applyBorder="1" applyAlignment="1" applyProtection="1">
      <alignment horizontal="right"/>
    </xf>
    <xf numFmtId="165" fontId="6" fillId="11" borderId="1" xfId="0" applyNumberFormat="1" applyFont="1" applyFill="1" applyBorder="1" applyProtection="1"/>
    <xf numFmtId="165" fontId="4" fillId="6" borderId="11" xfId="0" applyNumberFormat="1" applyFont="1" applyFill="1" applyBorder="1" applyAlignment="1">
      <alignment vertical="center"/>
    </xf>
    <xf numFmtId="0" fontId="2" fillId="4" borderId="1" xfId="0" applyFont="1" applyFill="1" applyBorder="1"/>
    <xf numFmtId="0" fontId="9" fillId="0" borderId="0" xfId="0" applyFont="1" applyFill="1" applyBorder="1" applyAlignment="1" applyProtection="1">
      <alignment horizontal="center" vertical="center" wrapText="1"/>
    </xf>
    <xf numFmtId="165" fontId="10" fillId="9" borderId="38" xfId="0" applyNumberFormat="1" applyFont="1" applyFill="1" applyBorder="1" applyAlignment="1">
      <alignment vertical="center"/>
    </xf>
    <xf numFmtId="165" fontId="10" fillId="9" borderId="36" xfId="0" applyNumberFormat="1" applyFont="1" applyFill="1" applyBorder="1" applyAlignment="1">
      <alignment vertical="center"/>
    </xf>
    <xf numFmtId="2" fontId="10" fillId="9" borderId="36" xfId="0" applyNumberFormat="1" applyFont="1" applyFill="1" applyBorder="1" applyAlignment="1">
      <alignment horizontal="right" vertical="center"/>
    </xf>
    <xf numFmtId="0" fontId="4" fillId="0" borderId="8" xfId="0" applyFont="1" applyBorder="1" applyAlignment="1" applyProtection="1">
      <alignment horizontal="center"/>
      <protection locked="0"/>
    </xf>
    <xf numFmtId="0" fontId="3" fillId="0" borderId="0" xfId="0" applyFont="1" applyFill="1" applyBorder="1" applyAlignment="1" applyProtection="1">
      <protection locked="0"/>
    </xf>
    <xf numFmtId="0" fontId="21" fillId="0" borderId="0" xfId="0" applyFont="1" applyBorder="1" applyProtection="1">
      <protection locked="0"/>
    </xf>
    <xf numFmtId="0" fontId="21" fillId="0" borderId="0" xfId="0" applyFont="1" applyFill="1" applyBorder="1" applyProtection="1">
      <protection locked="0"/>
    </xf>
    <xf numFmtId="165" fontId="4" fillId="0" borderId="0" xfId="0" applyNumberFormat="1" applyFont="1" applyBorder="1" applyProtection="1">
      <protection locked="0"/>
    </xf>
    <xf numFmtId="0" fontId="4" fillId="0" borderId="0" xfId="0" applyFont="1" applyFill="1" applyBorder="1" applyProtection="1">
      <protection locked="0"/>
    </xf>
    <xf numFmtId="0" fontId="4" fillId="0" borderId="0" xfId="0" applyFont="1" applyBorder="1" applyAlignment="1" applyProtection="1">
      <alignment horizontal="center"/>
      <protection locked="0"/>
    </xf>
    <xf numFmtId="2" fontId="4" fillId="4" borderId="6" xfId="0" applyNumberFormat="1" applyFont="1" applyFill="1" applyBorder="1" applyAlignment="1">
      <alignment vertical="center"/>
    </xf>
    <xf numFmtId="165" fontId="9" fillId="4" borderId="1" xfId="0" applyNumberFormat="1" applyFont="1" applyFill="1" applyBorder="1" applyAlignment="1">
      <alignment vertical="center"/>
    </xf>
    <xf numFmtId="165" fontId="9" fillId="0" borderId="5" xfId="0" applyNumberFormat="1" applyFont="1" applyFill="1" applyBorder="1" applyAlignment="1">
      <alignment vertical="center"/>
    </xf>
    <xf numFmtId="0" fontId="6" fillId="0" borderId="0" xfId="0" applyFont="1" applyFill="1" applyBorder="1" applyAlignment="1">
      <alignment vertical="center"/>
    </xf>
    <xf numFmtId="0" fontId="16" fillId="0" borderId="0" xfId="0" applyFont="1" applyBorder="1" applyAlignment="1" applyProtection="1">
      <protection locked="0"/>
    </xf>
    <xf numFmtId="2" fontId="10" fillId="0" borderId="0" xfId="0" applyNumberFormat="1" applyFont="1" applyFill="1" applyBorder="1" applyAlignment="1" applyProtection="1">
      <alignment horizontal="center" vertical="center"/>
      <protection locked="0"/>
    </xf>
    <xf numFmtId="165" fontId="10" fillId="0" borderId="0" xfId="0" applyNumberFormat="1" applyFont="1" applyFill="1" applyBorder="1" applyAlignment="1" applyProtection="1">
      <alignment vertical="center"/>
      <protection locked="0"/>
    </xf>
    <xf numFmtId="0" fontId="0" fillId="0" borderId="8" xfId="0" applyBorder="1" applyAlignment="1" applyProtection="1">
      <protection locked="0"/>
    </xf>
    <xf numFmtId="0" fontId="0" fillId="0" borderId="8" xfId="0" applyBorder="1" applyAlignment="1" applyProtection="1">
      <alignment horizontal="left"/>
      <protection locked="0"/>
    </xf>
    <xf numFmtId="165" fontId="4" fillId="0" borderId="0" xfId="0" applyNumberFormat="1" applyFont="1" applyProtection="1">
      <protection locked="0"/>
    </xf>
    <xf numFmtId="0" fontId="4" fillId="0" borderId="0" xfId="0" applyFont="1" applyFill="1" applyBorder="1" applyAlignment="1" applyProtection="1">
      <protection locked="0"/>
    </xf>
    <xf numFmtId="0" fontId="1" fillId="0" borderId="51" xfId="0" applyFont="1" applyBorder="1"/>
    <xf numFmtId="0" fontId="0" fillId="0" borderId="0" xfId="0"/>
    <xf numFmtId="0" fontId="1" fillId="0" borderId="0" xfId="0" applyFont="1"/>
    <xf numFmtId="165" fontId="4" fillId="6" borderId="1" xfId="0" applyNumberFormat="1" applyFont="1" applyFill="1" applyBorder="1"/>
    <xf numFmtId="165" fontId="4" fillId="4" borderId="1" xfId="0" applyNumberFormat="1" applyFont="1" applyFill="1" applyBorder="1" applyProtection="1"/>
    <xf numFmtId="0" fontId="10" fillId="4" borderId="2" xfId="0" applyFont="1" applyFill="1" applyBorder="1" applyAlignment="1">
      <alignment horizontal="right"/>
    </xf>
    <xf numFmtId="165" fontId="10" fillId="4" borderId="1" xfId="0" applyNumberFormat="1" applyFont="1" applyFill="1" applyBorder="1"/>
    <xf numFmtId="165" fontId="10" fillId="0" borderId="5" xfId="0" applyNumberFormat="1" applyFont="1" applyBorder="1"/>
    <xf numFmtId="0" fontId="10" fillId="4" borderId="1" xfId="0" applyFont="1" applyFill="1" applyBorder="1" applyAlignment="1">
      <alignment horizontal="right"/>
    </xf>
    <xf numFmtId="165" fontId="4" fillId="4" borderId="23" xfId="0" applyNumberFormat="1" applyFont="1" applyFill="1" applyBorder="1" applyAlignment="1" applyProtection="1">
      <alignment horizontal="right"/>
    </xf>
    <xf numFmtId="165" fontId="10" fillId="0" borderId="43" xfId="0" applyNumberFormat="1" applyFont="1" applyBorder="1"/>
    <xf numFmtId="165" fontId="9" fillId="0" borderId="0" xfId="0" applyNumberFormat="1" applyFont="1" applyFill="1" applyBorder="1" applyAlignment="1">
      <alignment horizontal="center" vertical="center" wrapText="1"/>
    </xf>
    <xf numFmtId="165" fontId="4" fillId="0" borderId="0" xfId="0" applyNumberFormat="1" applyFont="1" applyFill="1" applyBorder="1" applyAlignment="1">
      <alignment vertical="center"/>
    </xf>
    <xf numFmtId="165" fontId="10" fillId="0" borderId="0" xfId="0" applyNumberFormat="1" applyFont="1" applyFill="1" applyBorder="1"/>
    <xf numFmtId="2" fontId="4" fillId="9" borderId="39" xfId="0" applyNumberFormat="1" applyFont="1" applyFill="1" applyBorder="1" applyAlignment="1">
      <alignment horizontal="center" vertical="center"/>
    </xf>
    <xf numFmtId="0" fontId="9" fillId="0" borderId="0" xfId="0" applyFont="1" applyFill="1" applyBorder="1" applyAlignment="1">
      <alignment horizontal="right" vertical="center"/>
    </xf>
    <xf numFmtId="0" fontId="9" fillId="4" borderId="2" xfId="0" applyFont="1" applyFill="1" applyBorder="1" applyAlignment="1">
      <alignment horizontal="right" vertical="center"/>
    </xf>
    <xf numFmtId="2" fontId="1" fillId="4" borderId="6" xfId="0" applyNumberFormat="1" applyFont="1" applyFill="1" applyBorder="1"/>
    <xf numFmtId="0" fontId="4" fillId="5" borderId="0" xfId="0" applyFont="1" applyFill="1" applyAlignment="1" applyProtection="1">
      <alignment horizontal="left"/>
    </xf>
    <xf numFmtId="0" fontId="9" fillId="0" borderId="0" xfId="0" applyFont="1" applyBorder="1" applyAlignment="1" applyProtection="1">
      <alignment horizontal="right"/>
    </xf>
    <xf numFmtId="0" fontId="1" fillId="0" borderId="8" xfId="0" applyFont="1" applyBorder="1" applyAlignment="1" applyProtection="1">
      <alignment horizontal="left"/>
    </xf>
    <xf numFmtId="0" fontId="0" fillId="0" borderId="8" xfId="0" applyBorder="1" applyProtection="1"/>
    <xf numFmtId="0" fontId="2" fillId="0" borderId="8" xfId="0" applyFont="1" applyBorder="1" applyAlignment="1" applyProtection="1">
      <alignment horizontal="left"/>
    </xf>
    <xf numFmtId="0" fontId="0" fillId="0" borderId="20" xfId="0" applyBorder="1" applyProtection="1"/>
    <xf numFmtId="0" fontId="2" fillId="0" borderId="20" xfId="0" applyFont="1" applyBorder="1" applyAlignment="1" applyProtection="1"/>
    <xf numFmtId="0" fontId="10" fillId="0" borderId="0" xfId="0" applyFont="1" applyBorder="1" applyAlignment="1" applyProtection="1">
      <alignment horizontal="right"/>
    </xf>
    <xf numFmtId="0" fontId="2" fillId="0" borderId="20" xfId="0" applyFont="1" applyBorder="1" applyAlignment="1" applyProtection="1">
      <alignment horizontal="left"/>
    </xf>
    <xf numFmtId="0" fontId="4" fillId="0" borderId="8" xfId="0" applyFont="1" applyBorder="1" applyProtection="1"/>
    <xf numFmtId="0" fontId="9" fillId="4" borderId="9" xfId="0" applyFont="1" applyFill="1" applyBorder="1" applyAlignment="1" applyProtection="1">
      <alignment vertical="center"/>
    </xf>
    <xf numFmtId="165" fontId="6" fillId="0" borderId="1" xfId="0" applyNumberFormat="1" applyFont="1" applyFill="1" applyBorder="1" applyProtection="1"/>
    <xf numFmtId="165" fontId="6" fillId="0" borderId="6" xfId="0" applyNumberFormat="1" applyFont="1" applyFill="1" applyBorder="1" applyProtection="1"/>
    <xf numFmtId="165" fontId="9" fillId="4" borderId="12" xfId="0" applyNumberFormat="1" applyFont="1" applyFill="1" applyBorder="1" applyAlignment="1" applyProtection="1">
      <alignment horizontal="right"/>
    </xf>
    <xf numFmtId="165" fontId="9" fillId="0" borderId="12" xfId="0" applyNumberFormat="1" applyFont="1" applyFill="1" applyBorder="1" applyAlignment="1" applyProtection="1">
      <alignment horizontal="right"/>
    </xf>
    <xf numFmtId="165" fontId="9" fillId="0" borderId="13" xfId="0" applyNumberFormat="1" applyFont="1" applyFill="1" applyBorder="1" applyAlignment="1" applyProtection="1">
      <alignment horizontal="right"/>
    </xf>
    <xf numFmtId="165" fontId="9" fillId="0" borderId="5" xfId="0" applyNumberFormat="1" applyFont="1" applyFill="1" applyBorder="1" applyAlignment="1" applyProtection="1">
      <alignment horizontal="right"/>
    </xf>
    <xf numFmtId="0" fontId="9" fillId="11" borderId="1" xfId="0" applyFont="1" applyFill="1" applyBorder="1" applyProtection="1"/>
    <xf numFmtId="0" fontId="6" fillId="0" borderId="0" xfId="0" applyFont="1" applyFill="1" applyBorder="1" applyProtection="1"/>
    <xf numFmtId="2" fontId="9" fillId="4" borderId="6" xfId="0" applyNumberFormat="1" applyFont="1" applyFill="1" applyBorder="1" applyAlignment="1" applyProtection="1">
      <alignment horizontal="center"/>
    </xf>
    <xf numFmtId="0" fontId="9" fillId="4" borderId="2" xfId="0" applyFont="1" applyFill="1" applyBorder="1" applyAlignment="1" applyProtection="1">
      <alignment horizontal="right" vertical="center"/>
    </xf>
    <xf numFmtId="165" fontId="9" fillId="4" borderId="1" xfId="0" applyNumberFormat="1" applyFont="1" applyFill="1" applyBorder="1" applyAlignment="1" applyProtection="1">
      <alignment horizontal="right"/>
    </xf>
    <xf numFmtId="0" fontId="9" fillId="0" borderId="0" xfId="0" applyFont="1" applyProtection="1"/>
    <xf numFmtId="2" fontId="4" fillId="9" borderId="104" xfId="0" applyNumberFormat="1" applyFont="1" applyFill="1" applyBorder="1" applyAlignment="1" applyProtection="1">
      <alignment horizontal="center" vertical="center"/>
    </xf>
    <xf numFmtId="165" fontId="4" fillId="9" borderId="62" xfId="0" applyNumberFormat="1" applyFont="1" applyFill="1" applyBorder="1" applyAlignment="1" applyProtection="1">
      <alignment horizontal="center" vertical="center" wrapText="1"/>
    </xf>
    <xf numFmtId="0" fontId="4" fillId="0" borderId="0" xfId="0" applyFont="1" applyAlignment="1" applyProtection="1"/>
    <xf numFmtId="0" fontId="4" fillId="11" borderId="11" xfId="0" applyFont="1" applyFill="1" applyBorder="1" applyAlignment="1" applyProtection="1">
      <alignment horizontal="right"/>
    </xf>
    <xf numFmtId="165" fontId="4" fillId="11" borderId="23" xfId="0" applyNumberFormat="1" applyFont="1" applyFill="1" applyBorder="1" applyAlignment="1" applyProtection="1">
      <alignment vertical="center" wrapText="1"/>
    </xf>
    <xf numFmtId="165" fontId="4" fillId="11" borderId="28" xfId="0" applyNumberFormat="1" applyFont="1" applyFill="1" applyBorder="1" applyAlignment="1" applyProtection="1">
      <alignment vertical="center"/>
    </xf>
    <xf numFmtId="165" fontId="4" fillId="11" borderId="23" xfId="0" applyNumberFormat="1" applyFont="1" applyFill="1" applyBorder="1" applyAlignment="1" applyProtection="1">
      <alignment vertical="center"/>
    </xf>
    <xf numFmtId="2" fontId="9" fillId="9" borderId="45" xfId="0" applyNumberFormat="1" applyFont="1" applyFill="1" applyBorder="1" applyAlignment="1" applyProtection="1">
      <alignment horizontal="center" vertical="center"/>
    </xf>
    <xf numFmtId="165" fontId="10" fillId="9" borderId="38" xfId="0" applyNumberFormat="1" applyFont="1" applyFill="1" applyBorder="1" applyAlignment="1" applyProtection="1">
      <alignment vertical="center"/>
    </xf>
    <xf numFmtId="165" fontId="10" fillId="0" borderId="0" xfId="0" applyNumberFormat="1" applyFont="1" applyFill="1" applyBorder="1" applyAlignment="1" applyProtection="1">
      <alignment vertical="center"/>
    </xf>
    <xf numFmtId="165" fontId="10" fillId="9" borderId="105" xfId="0" applyNumberFormat="1" applyFont="1" applyFill="1" applyBorder="1" applyAlignment="1" applyProtection="1">
      <alignment vertical="center"/>
    </xf>
    <xf numFmtId="2" fontId="10" fillId="0" borderId="0" xfId="0" applyNumberFormat="1" applyFont="1" applyFill="1" applyBorder="1" applyAlignment="1" applyProtection="1">
      <alignment horizontal="center" vertical="center"/>
    </xf>
    <xf numFmtId="0" fontId="4" fillId="0" borderId="0" xfId="0" applyFont="1" applyBorder="1" applyAlignment="1" applyProtection="1">
      <alignment horizontal="left"/>
    </xf>
    <xf numFmtId="0" fontId="0" fillId="0" borderId="0" xfId="0" applyBorder="1" applyAlignment="1" applyProtection="1">
      <alignment horizontal="left"/>
    </xf>
    <xf numFmtId="0" fontId="9" fillId="0" borderId="0" xfId="0" applyFont="1" applyFill="1" applyBorder="1" applyAlignment="1" applyProtection="1">
      <alignment horizontal="right" vertical="center"/>
    </xf>
    <xf numFmtId="0" fontId="9" fillId="4" borderId="12" xfId="0" applyFont="1" applyFill="1" applyBorder="1" applyAlignment="1" applyProtection="1">
      <alignment horizontal="right" vertical="center"/>
    </xf>
    <xf numFmtId="0" fontId="1" fillId="0" borderId="0" xfId="0" applyFont="1" applyProtection="1"/>
    <xf numFmtId="165" fontId="10" fillId="0" borderId="0" xfId="0" applyNumberFormat="1" applyFont="1" applyAlignment="1" applyProtection="1">
      <alignment vertical="center"/>
    </xf>
    <xf numFmtId="0" fontId="6" fillId="0" borderId="1" xfId="0" applyFont="1" applyFill="1" applyBorder="1" applyAlignment="1" applyProtection="1">
      <alignment horizontal="right"/>
    </xf>
    <xf numFmtId="0" fontId="6" fillId="0" borderId="0" xfId="0" applyFont="1" applyFill="1" applyBorder="1" applyAlignment="1" applyProtection="1">
      <alignment horizontal="right"/>
    </xf>
    <xf numFmtId="0" fontId="9" fillId="4" borderId="21" xfId="0" applyFont="1" applyFill="1" applyBorder="1" applyAlignment="1" applyProtection="1">
      <alignment horizontal="right" vertical="center"/>
    </xf>
    <xf numFmtId="0" fontId="9" fillId="0" borderId="0" xfId="0" applyFont="1" applyFill="1" applyBorder="1" applyAlignment="1">
      <alignment horizontal="right"/>
    </xf>
    <xf numFmtId="0" fontId="9" fillId="0" borderId="1" xfId="0" applyFont="1" applyFill="1" applyBorder="1" applyAlignment="1">
      <alignment horizontal="right"/>
    </xf>
    <xf numFmtId="0" fontId="0" fillId="0" borderId="0" xfId="0" applyFill="1" applyBorder="1" applyAlignment="1" applyProtection="1">
      <alignment horizontal="center"/>
    </xf>
    <xf numFmtId="165" fontId="4" fillId="0" borderId="7" xfId="0" applyNumberFormat="1" applyFont="1" applyFill="1" applyBorder="1"/>
    <xf numFmtId="165" fontId="9" fillId="0" borderId="0" xfId="0" applyNumberFormat="1" applyFont="1" applyBorder="1" applyAlignment="1">
      <alignment horizontal="center" vertical="center"/>
    </xf>
    <xf numFmtId="165" fontId="9" fillId="0" borderId="0" xfId="0" applyNumberFormat="1" applyFont="1" applyBorder="1" applyAlignment="1">
      <alignment horizontal="center" vertical="center" wrapText="1"/>
    </xf>
    <xf numFmtId="0" fontId="1" fillId="0" borderId="43" xfId="0" applyFont="1" applyBorder="1" applyAlignment="1">
      <alignment wrapText="1"/>
    </xf>
    <xf numFmtId="0" fontId="1" fillId="0" borderId="0" xfId="0" applyFont="1" applyBorder="1" applyAlignment="1">
      <alignment wrapText="1"/>
    </xf>
    <xf numFmtId="0" fontId="1" fillId="0" borderId="93" xfId="0" applyFont="1" applyBorder="1" applyAlignment="1">
      <alignment wrapText="1"/>
    </xf>
    <xf numFmtId="0" fontId="1" fillId="0" borderId="64" xfId="0" applyFont="1" applyBorder="1" applyAlignment="1">
      <alignment wrapText="1"/>
    </xf>
    <xf numFmtId="0" fontId="1" fillId="0" borderId="66" xfId="0" applyFont="1" applyBorder="1" applyAlignment="1">
      <alignment wrapText="1"/>
    </xf>
    <xf numFmtId="168" fontId="1" fillId="12" borderId="91" xfId="0" applyNumberFormat="1" applyFont="1" applyFill="1" applyBorder="1" applyAlignment="1">
      <alignment horizontal="right" vertical="center" wrapText="1"/>
    </xf>
    <xf numFmtId="10" fontId="1" fillId="12" borderId="80" xfId="0" applyNumberFormat="1" applyFont="1" applyFill="1" applyBorder="1" applyAlignment="1">
      <alignment vertical="center" wrapText="1"/>
    </xf>
    <xf numFmtId="165" fontId="4" fillId="9" borderId="41" xfId="0" applyNumberFormat="1" applyFont="1" applyFill="1" applyBorder="1" applyAlignment="1">
      <alignment horizontal="center" vertical="center" wrapText="1"/>
    </xf>
    <xf numFmtId="0" fontId="1" fillId="0" borderId="94" xfId="0" applyFont="1" applyBorder="1" applyAlignment="1">
      <alignment wrapText="1"/>
    </xf>
    <xf numFmtId="0" fontId="4" fillId="9" borderId="103"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wrapText="1"/>
    </xf>
    <xf numFmtId="0" fontId="4" fillId="9" borderId="106" xfId="0" applyFont="1" applyFill="1" applyBorder="1" applyAlignment="1" applyProtection="1">
      <alignment horizontal="center" vertical="center" wrapText="1"/>
    </xf>
    <xf numFmtId="49" fontId="9" fillId="4" borderId="1" xfId="0" applyNumberFormat="1" applyFont="1" applyFill="1" applyBorder="1" applyAlignment="1" applyProtection="1">
      <alignment horizontal="center" vertical="center" wrapText="1"/>
    </xf>
    <xf numFmtId="49" fontId="9" fillId="4" borderId="6" xfId="0" applyNumberFormat="1" applyFont="1" applyFill="1" applyBorder="1" applyAlignment="1" applyProtection="1">
      <alignment horizontal="center" vertical="center" wrapText="1"/>
    </xf>
    <xf numFmtId="49" fontId="9" fillId="4" borderId="11" xfId="0" applyNumberFormat="1" applyFont="1" applyFill="1" applyBorder="1" applyAlignment="1" applyProtection="1">
      <alignment horizontal="center" vertical="center" wrapText="1"/>
    </xf>
    <xf numFmtId="165" fontId="4" fillId="9" borderId="39" xfId="0" applyNumberFormat="1" applyFont="1" applyFill="1" applyBorder="1" applyAlignment="1">
      <alignment horizontal="center" vertical="center" wrapText="1"/>
    </xf>
    <xf numFmtId="0" fontId="1" fillId="0" borderId="0" xfId="0" applyFont="1"/>
    <xf numFmtId="0" fontId="24" fillId="0" borderId="0" xfId="0" applyFont="1" applyAlignment="1">
      <alignment horizontal="center" vertical="center"/>
    </xf>
    <xf numFmtId="0" fontId="25" fillId="0" borderId="0" xfId="0" applyFont="1"/>
    <xf numFmtId="0" fontId="26" fillId="0" borderId="0" xfId="0" applyFont="1"/>
    <xf numFmtId="0" fontId="14" fillId="4" borderId="1" xfId="0" applyFont="1" applyFill="1" applyBorder="1" applyAlignment="1" applyProtection="1">
      <alignment horizontal="right" vertical="center"/>
    </xf>
    <xf numFmtId="170" fontId="4" fillId="4" borderId="1" xfId="1" applyNumberFormat="1" applyFont="1" applyFill="1" applyBorder="1" applyProtection="1"/>
    <xf numFmtId="165" fontId="4" fillId="4" borderId="1" xfId="1" applyNumberFormat="1" applyFont="1" applyFill="1" applyBorder="1" applyAlignment="1" applyProtection="1">
      <alignment horizontal="right"/>
    </xf>
    <xf numFmtId="0" fontId="1" fillId="0" borderId="0" xfId="0" applyFont="1"/>
    <xf numFmtId="0" fontId="10" fillId="9" borderId="30" xfId="0" applyFont="1" applyFill="1" applyBorder="1" applyAlignment="1" applyProtection="1">
      <alignment horizontal="center" vertical="center"/>
    </xf>
    <xf numFmtId="0" fontId="1" fillId="0" borderId="16" xfId="0" applyFont="1" applyBorder="1" applyAlignment="1" applyProtection="1">
      <alignment horizontal="center" vertical="center"/>
    </xf>
    <xf numFmtId="0" fontId="0" fillId="0" borderId="16" xfId="0" applyBorder="1" applyAlignment="1" applyProtection="1"/>
    <xf numFmtId="0" fontId="0" fillId="0" borderId="31" xfId="0" applyBorder="1" applyAlignment="1" applyProtection="1"/>
    <xf numFmtId="49" fontId="9" fillId="4" borderId="1" xfId="0" applyNumberFormat="1" applyFont="1" applyFill="1" applyBorder="1" applyAlignment="1" applyProtection="1">
      <alignment horizontal="center" vertical="center" wrapText="1"/>
    </xf>
    <xf numFmtId="49" fontId="9" fillId="4" borderId="6" xfId="0" applyNumberFormat="1" applyFont="1" applyFill="1" applyBorder="1" applyAlignment="1" applyProtection="1">
      <alignment horizontal="center" vertical="center" wrapText="1"/>
    </xf>
    <xf numFmtId="49" fontId="9" fillId="4" borderId="11" xfId="0" applyNumberFormat="1" applyFont="1" applyFill="1" applyBorder="1" applyAlignment="1" applyProtection="1">
      <alignment horizontal="center" vertical="center" wrapText="1"/>
    </xf>
    <xf numFmtId="49" fontId="9" fillId="4" borderId="28" xfId="0" applyNumberFormat="1" applyFont="1" applyFill="1" applyBorder="1" applyAlignment="1" applyProtection="1">
      <alignment horizontal="center" vertical="center" wrapText="1"/>
    </xf>
    <xf numFmtId="49" fontId="9" fillId="4" borderId="23" xfId="0" applyNumberFormat="1" applyFont="1" applyFill="1" applyBorder="1" applyAlignment="1" applyProtection="1">
      <alignment horizontal="center" vertical="center" wrapText="1"/>
    </xf>
    <xf numFmtId="49" fontId="9" fillId="4" borderId="22" xfId="0" applyNumberFormat="1" applyFont="1" applyFill="1" applyBorder="1" applyAlignment="1" applyProtection="1">
      <alignment horizontal="center" vertical="center" wrapText="1"/>
    </xf>
    <xf numFmtId="165" fontId="6" fillId="4" borderId="13" xfId="0" applyNumberFormat="1" applyFont="1" applyFill="1" applyBorder="1" applyAlignment="1" applyProtection="1"/>
    <xf numFmtId="0" fontId="0" fillId="4" borderId="42" xfId="0" applyFill="1" applyBorder="1" applyAlignment="1"/>
    <xf numFmtId="0" fontId="0" fillId="4" borderId="108" xfId="0" applyFill="1" applyBorder="1" applyAlignment="1"/>
    <xf numFmtId="165" fontId="6" fillId="4" borderId="42" xfId="0" applyNumberFormat="1" applyFont="1" applyFill="1" applyBorder="1" applyAlignment="1" applyProtection="1"/>
    <xf numFmtId="0" fontId="0" fillId="4" borderId="21" xfId="0" applyFill="1" applyBorder="1" applyAlignment="1"/>
    <xf numFmtId="165" fontId="6" fillId="4" borderId="109" xfId="0" applyNumberFormat="1" applyFont="1" applyFill="1" applyBorder="1" applyAlignment="1" applyProtection="1"/>
    <xf numFmtId="0" fontId="10" fillId="9" borderId="30" xfId="0" applyFont="1" applyFill="1" applyBorder="1" applyAlignment="1">
      <alignment horizontal="center" vertical="center"/>
    </xf>
    <xf numFmtId="0" fontId="1" fillId="0" borderId="16" xfId="0" applyFont="1" applyBorder="1" applyAlignment="1">
      <alignment horizontal="center" vertical="center"/>
    </xf>
    <xf numFmtId="0" fontId="0" fillId="0" borderId="16" xfId="0" applyBorder="1" applyAlignment="1"/>
    <xf numFmtId="0" fontId="0" fillId="0" borderId="31" xfId="0" applyBorder="1" applyAlignment="1"/>
    <xf numFmtId="164" fontId="4" fillId="11" borderId="6" xfId="0" applyNumberFormat="1" applyFont="1" applyFill="1" applyBorder="1" applyAlignment="1">
      <alignment horizontal="left" vertical="center"/>
    </xf>
    <xf numFmtId="0" fontId="1" fillId="11" borderId="20" xfId="0" applyFont="1" applyFill="1" applyBorder="1" applyAlignment="1">
      <alignment horizontal="left" vertical="center"/>
    </xf>
    <xf numFmtId="0" fontId="1" fillId="11" borderId="2" xfId="0" applyFont="1" applyFill="1" applyBorder="1" applyAlignment="1">
      <alignment horizontal="left" vertical="center"/>
    </xf>
    <xf numFmtId="2" fontId="4" fillId="11" borderId="6" xfId="0" applyNumberFormat="1" applyFont="1" applyFill="1" applyBorder="1" applyAlignment="1">
      <alignment horizontal="left"/>
    </xf>
    <xf numFmtId="0" fontId="0" fillId="11" borderId="20" xfId="0" applyFill="1" applyBorder="1" applyAlignment="1">
      <alignment horizontal="left"/>
    </xf>
    <xf numFmtId="0" fontId="0" fillId="11" borderId="2" xfId="0" applyFill="1" applyBorder="1" applyAlignment="1">
      <alignment horizontal="left"/>
    </xf>
    <xf numFmtId="0" fontId="6" fillId="0" borderId="3" xfId="0" applyFont="1" applyFill="1" applyBorder="1" applyAlignment="1">
      <alignment horizontal="center" vertical="center"/>
    </xf>
    <xf numFmtId="0" fontId="6" fillId="0" borderId="29" xfId="0" applyFont="1" applyFill="1" applyBorder="1" applyAlignment="1">
      <alignment horizontal="center" vertical="center"/>
    </xf>
    <xf numFmtId="0" fontId="6" fillId="0" borderId="4" xfId="0" applyFont="1" applyFill="1" applyBorder="1" applyAlignment="1">
      <alignment horizontal="center" vertical="center"/>
    </xf>
    <xf numFmtId="2" fontId="10" fillId="4" borderId="30" xfId="0" applyNumberFormat="1" applyFont="1" applyFill="1" applyBorder="1" applyAlignment="1">
      <alignment horizontal="left"/>
    </xf>
    <xf numFmtId="2" fontId="10" fillId="4" borderId="16" xfId="0" applyNumberFormat="1" applyFont="1" applyFill="1" applyBorder="1" applyAlignment="1">
      <alignment horizontal="left"/>
    </xf>
    <xf numFmtId="2" fontId="10" fillId="4" borderId="31" xfId="0" applyNumberFormat="1" applyFont="1" applyFill="1" applyBorder="1" applyAlignment="1">
      <alignment horizontal="left"/>
    </xf>
    <xf numFmtId="0" fontId="10" fillId="0" borderId="6" xfId="0" applyFont="1" applyFill="1" applyBorder="1" applyAlignment="1">
      <alignment horizontal="left"/>
    </xf>
    <xf numFmtId="0" fontId="10" fillId="0" borderId="20" xfId="0" applyFont="1" applyFill="1" applyBorder="1" applyAlignment="1">
      <alignment horizontal="left"/>
    </xf>
    <xf numFmtId="0" fontId="10" fillId="0" borderId="2" xfId="0" applyFont="1" applyFill="1" applyBorder="1" applyAlignment="1">
      <alignment horizontal="left"/>
    </xf>
    <xf numFmtId="0" fontId="10" fillId="0" borderId="25" xfId="0" applyFont="1" applyFill="1" applyBorder="1" applyAlignment="1">
      <alignment horizontal="left"/>
    </xf>
    <xf numFmtId="0" fontId="10" fillId="0" borderId="7" xfId="0" applyFont="1" applyFill="1" applyBorder="1" applyAlignment="1">
      <alignment horizontal="left"/>
    </xf>
    <xf numFmtId="0" fontId="10" fillId="0" borderId="26" xfId="0" applyFont="1" applyFill="1" applyBorder="1" applyAlignment="1">
      <alignment horizontal="left"/>
    </xf>
    <xf numFmtId="166" fontId="4" fillId="11" borderId="6" xfId="0" applyNumberFormat="1" applyFont="1" applyFill="1" applyBorder="1" applyAlignment="1">
      <alignment horizontal="left" vertical="center"/>
    </xf>
    <xf numFmtId="0" fontId="0" fillId="11" borderId="20" xfId="0" applyFill="1" applyBorder="1" applyAlignment="1">
      <alignment horizontal="left" vertical="center"/>
    </xf>
    <xf numFmtId="0" fontId="0" fillId="11" borderId="2" xfId="0" applyFill="1" applyBorder="1" applyAlignment="1">
      <alignment horizontal="left" vertical="center"/>
    </xf>
    <xf numFmtId="49" fontId="19" fillId="11" borderId="36" xfId="0" applyNumberFormat="1" applyFont="1" applyFill="1" applyBorder="1" applyAlignment="1">
      <alignment horizontal="center" vertical="center"/>
    </xf>
    <xf numFmtId="49" fontId="19" fillId="11" borderId="37" xfId="0" applyNumberFormat="1" applyFont="1" applyFill="1" applyBorder="1" applyAlignment="1">
      <alignment horizontal="center" vertical="center"/>
    </xf>
    <xf numFmtId="49" fontId="19" fillId="11" borderId="38" xfId="0" applyNumberFormat="1" applyFont="1" applyFill="1" applyBorder="1" applyAlignment="1">
      <alignment horizontal="center" vertical="center"/>
    </xf>
    <xf numFmtId="0" fontId="9" fillId="0" borderId="6" xfId="0" applyFont="1" applyFill="1" applyBorder="1" applyAlignment="1" applyProtection="1">
      <alignment horizontal="center" vertical="center"/>
    </xf>
    <xf numFmtId="0" fontId="9" fillId="0" borderId="20" xfId="0" applyFont="1" applyFill="1" applyBorder="1" applyAlignment="1" applyProtection="1">
      <alignment horizontal="center" vertical="center"/>
    </xf>
    <xf numFmtId="0" fontId="9" fillId="0" borderId="2" xfId="0" applyFont="1" applyFill="1" applyBorder="1" applyAlignment="1" applyProtection="1">
      <alignment horizontal="center" vertical="center"/>
    </xf>
    <xf numFmtId="0" fontId="6" fillId="0" borderId="20" xfId="0"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2" fillId="0" borderId="20" xfId="0" applyFont="1" applyBorder="1"/>
    <xf numFmtId="0" fontId="2" fillId="0" borderId="2" xfId="0" applyFont="1" applyBorder="1"/>
    <xf numFmtId="0" fontId="0" fillId="4" borderId="16" xfId="0" applyFill="1" applyBorder="1"/>
    <xf numFmtId="0" fontId="0" fillId="4" borderId="31" xfId="0" applyFill="1" applyBorder="1"/>
    <xf numFmtId="0" fontId="6" fillId="0" borderId="6" xfId="0" applyFont="1" applyFill="1" applyBorder="1" applyAlignment="1" applyProtection="1">
      <alignment horizontal="center" vertical="center"/>
    </xf>
    <xf numFmtId="0" fontId="6" fillId="0" borderId="35" xfId="0" applyFont="1" applyFill="1" applyBorder="1" applyAlignment="1" applyProtection="1">
      <alignment horizontal="center" vertical="center"/>
    </xf>
    <xf numFmtId="0" fontId="1" fillId="6" borderId="8" xfId="0" applyFont="1" applyFill="1" applyBorder="1" applyAlignment="1">
      <alignment horizontal="left"/>
    </xf>
    <xf numFmtId="0" fontId="0" fillId="0" borderId="8" xfId="0" applyBorder="1" applyAlignment="1"/>
    <xf numFmtId="0" fontId="1" fillId="6" borderId="20" xfId="0" applyFont="1" applyFill="1" applyBorder="1" applyAlignment="1">
      <alignment horizontal="left"/>
    </xf>
    <xf numFmtId="0" fontId="0" fillId="0" borderId="20" xfId="0" applyBorder="1" applyAlignment="1"/>
    <xf numFmtId="49" fontId="15" fillId="11" borderId="39" xfId="0" applyNumberFormat="1" applyFont="1" applyFill="1" applyBorder="1" applyAlignment="1">
      <alignment horizontal="center" vertical="center"/>
    </xf>
    <xf numFmtId="49" fontId="15" fillId="11" borderId="40" xfId="0" applyNumberFormat="1" applyFont="1" applyFill="1" applyBorder="1" applyAlignment="1">
      <alignment horizontal="center" vertical="center"/>
    </xf>
    <xf numFmtId="49" fontId="15" fillId="11" borderId="41" xfId="0" applyNumberFormat="1" applyFont="1" applyFill="1" applyBorder="1" applyAlignment="1">
      <alignment horizontal="center" vertical="center"/>
    </xf>
    <xf numFmtId="2" fontId="1" fillId="5" borderId="0" xfId="0" applyNumberFormat="1" applyFont="1" applyFill="1" applyAlignment="1">
      <alignment horizontal="center"/>
    </xf>
    <xf numFmtId="0" fontId="1" fillId="0" borderId="0" xfId="0" applyFont="1"/>
    <xf numFmtId="0" fontId="10" fillId="10" borderId="25" xfId="0" applyFont="1" applyFill="1" applyBorder="1" applyAlignment="1">
      <alignment horizontal="left" vertical="center" wrapText="1"/>
    </xf>
    <xf numFmtId="0" fontId="1" fillId="0" borderId="7" xfId="0" applyFont="1" applyBorder="1"/>
    <xf numFmtId="0" fontId="1" fillId="0" borderId="26" xfId="0" applyFont="1" applyBorder="1"/>
    <xf numFmtId="0" fontId="10" fillId="10" borderId="10" xfId="0" applyFont="1" applyFill="1" applyBorder="1" applyAlignment="1">
      <alignment horizontal="left" vertical="center" wrapText="1"/>
    </xf>
    <xf numFmtId="0" fontId="1" fillId="0" borderId="8" xfId="0" applyFont="1" applyBorder="1"/>
    <xf numFmtId="0" fontId="1" fillId="0" borderId="27" xfId="0" applyFont="1" applyBorder="1"/>
    <xf numFmtId="0" fontId="10" fillId="0" borderId="0" xfId="0" applyFont="1" applyAlignment="1">
      <alignment horizontal="center" vertical="center" wrapText="1"/>
    </xf>
    <xf numFmtId="0" fontId="10" fillId="11" borderId="46" xfId="0" applyFont="1" applyFill="1" applyBorder="1" applyAlignment="1">
      <alignment horizontal="left" vertical="center" wrapText="1"/>
    </xf>
    <xf numFmtId="0" fontId="10" fillId="11" borderId="47" xfId="0" applyFont="1" applyFill="1" applyBorder="1" applyAlignment="1">
      <alignment horizontal="left" vertical="center" wrapText="1"/>
    </xf>
    <xf numFmtId="0" fontId="1" fillId="11" borderId="47" xfId="0" applyFont="1" applyFill="1" applyBorder="1" applyAlignment="1">
      <alignment horizontal="left" vertical="center" wrapText="1"/>
    </xf>
    <xf numFmtId="0" fontId="1" fillId="11" borderId="48" xfId="0" applyFont="1" applyFill="1" applyBorder="1" applyAlignment="1">
      <alignment horizontal="left" vertical="center" wrapText="1"/>
    </xf>
    <xf numFmtId="0" fontId="10" fillId="0" borderId="49" xfId="0" applyFont="1" applyBorder="1" applyAlignment="1">
      <alignment horizontal="center" vertical="center" wrapText="1"/>
    </xf>
    <xf numFmtId="0" fontId="1" fillId="0" borderId="26" xfId="0" applyFont="1" applyBorder="1" applyAlignment="1">
      <alignment horizontal="center" vertical="center"/>
    </xf>
    <xf numFmtId="0" fontId="1" fillId="0" borderId="51" xfId="0" applyFont="1" applyBorder="1" applyAlignment="1">
      <alignment horizontal="center" vertical="center"/>
    </xf>
    <xf numFmtId="0" fontId="1" fillId="0" borderId="52" xfId="0" applyFont="1" applyBorder="1" applyAlignment="1">
      <alignment horizontal="center" vertical="center"/>
    </xf>
    <xf numFmtId="0" fontId="10" fillId="0" borderId="25"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4" xfId="0" applyFont="1" applyBorder="1" applyAlignment="1">
      <alignment horizontal="center" vertical="center" wrapText="1"/>
    </xf>
    <xf numFmtId="0" fontId="1" fillId="0" borderId="55" xfId="0" applyFont="1" applyBorder="1" applyAlignment="1">
      <alignment horizontal="center" vertical="center" wrapText="1"/>
    </xf>
    <xf numFmtId="0" fontId="10" fillId="0" borderId="7" xfId="0" applyFont="1" applyBorder="1" applyAlignment="1">
      <alignment horizontal="center" vertical="center" wrapText="1"/>
    </xf>
    <xf numFmtId="0" fontId="1" fillId="0" borderId="50" xfId="0" applyFont="1" applyBorder="1" applyAlignment="1">
      <alignment wrapText="1"/>
    </xf>
    <xf numFmtId="0" fontId="1" fillId="0" borderId="0" xfId="0" applyFont="1" applyAlignment="1">
      <alignment wrapText="1"/>
    </xf>
    <xf numFmtId="0" fontId="1" fillId="0" borderId="53" xfId="0" applyFont="1" applyBorder="1" applyAlignment="1">
      <alignment wrapText="1"/>
    </xf>
    <xf numFmtId="0" fontId="10" fillId="0" borderId="6" xfId="0" applyFont="1" applyBorder="1" applyAlignment="1">
      <alignment horizontal="left" vertical="center" wrapText="1"/>
    </xf>
    <xf numFmtId="0" fontId="1" fillId="0" borderId="20" xfId="0" applyFont="1" applyBorder="1" applyAlignment="1">
      <alignment vertical="center"/>
    </xf>
    <xf numFmtId="0" fontId="1" fillId="0" borderId="2" xfId="0" applyFont="1" applyBorder="1" applyAlignment="1">
      <alignment vertical="center"/>
    </xf>
    <xf numFmtId="0" fontId="10" fillId="0" borderId="6" xfId="0" applyFont="1" applyBorder="1" applyAlignment="1">
      <alignment horizontal="center" vertical="center"/>
    </xf>
    <xf numFmtId="0" fontId="1" fillId="0" borderId="2" xfId="0" applyFont="1" applyBorder="1" applyAlignment="1">
      <alignment horizontal="center" vertical="center"/>
    </xf>
    <xf numFmtId="0" fontId="1" fillId="0" borderId="25" xfId="0" applyFont="1" applyBorder="1"/>
    <xf numFmtId="0" fontId="1" fillId="0" borderId="64" xfId="0" applyFont="1" applyBorder="1"/>
    <xf numFmtId="0" fontId="1" fillId="0" borderId="65" xfId="0" applyFont="1" applyBorder="1"/>
    <xf numFmtId="0" fontId="1" fillId="0" borderId="66" xfId="0" applyFont="1" applyBorder="1"/>
    <xf numFmtId="0" fontId="10" fillId="0" borderId="56" xfId="0" applyFont="1" applyBorder="1" applyAlignment="1">
      <alignment horizontal="center" vertical="center" wrapText="1"/>
    </xf>
    <xf numFmtId="0" fontId="1" fillId="0" borderId="57" xfId="0" applyFont="1" applyBorder="1" applyAlignment="1">
      <alignment horizontal="center" vertical="center" wrapText="1"/>
    </xf>
    <xf numFmtId="168" fontId="10" fillId="0" borderId="58" xfId="0" applyNumberFormat="1" applyFont="1" applyBorder="1" applyAlignment="1">
      <alignment horizontal="center" vertical="center" wrapText="1"/>
    </xf>
    <xf numFmtId="168" fontId="1" fillId="0" borderId="57" xfId="0" applyNumberFormat="1" applyFont="1" applyBorder="1" applyAlignment="1">
      <alignment horizontal="center" vertical="center" wrapText="1"/>
    </xf>
    <xf numFmtId="168" fontId="1" fillId="0" borderId="59" xfId="0" applyNumberFormat="1" applyFont="1" applyBorder="1" applyAlignment="1">
      <alignment horizontal="center" vertical="center" wrapText="1"/>
    </xf>
    <xf numFmtId="0" fontId="10" fillId="11" borderId="32" xfId="0" applyFont="1" applyFill="1" applyBorder="1" applyAlignment="1">
      <alignment horizontal="left" vertical="center" wrapText="1"/>
    </xf>
    <xf numFmtId="0" fontId="10" fillId="11" borderId="33" xfId="0" applyFont="1" applyFill="1" applyBorder="1" applyAlignment="1">
      <alignment horizontal="left" vertical="center" wrapText="1"/>
    </xf>
    <xf numFmtId="0" fontId="1" fillId="11" borderId="33" xfId="0" applyFont="1" applyFill="1" applyBorder="1" applyAlignment="1">
      <alignment horizontal="left" vertical="center" wrapText="1"/>
    </xf>
    <xf numFmtId="0" fontId="1" fillId="11" borderId="34" xfId="0" applyFont="1" applyFill="1" applyBorder="1" applyAlignment="1">
      <alignment horizontal="left" vertical="center" wrapText="1"/>
    </xf>
    <xf numFmtId="0" fontId="10" fillId="11" borderId="60" xfId="0" applyFont="1" applyFill="1" applyBorder="1" applyAlignment="1">
      <alignment horizontal="left" vertical="center" wrapText="1"/>
    </xf>
    <xf numFmtId="0" fontId="10" fillId="11" borderId="8" xfId="0" applyFont="1" applyFill="1" applyBorder="1" applyAlignment="1">
      <alignment horizontal="left" vertical="center" wrapText="1"/>
    </xf>
    <xf numFmtId="0" fontId="10" fillId="11" borderId="61" xfId="0" applyFont="1" applyFill="1" applyBorder="1" applyAlignment="1">
      <alignment horizontal="left" vertical="center" wrapText="1"/>
    </xf>
    <xf numFmtId="0" fontId="10" fillId="12" borderId="6" xfId="0" applyFont="1" applyFill="1" applyBorder="1" applyAlignment="1">
      <alignment horizontal="left" vertical="center" wrapText="1"/>
    </xf>
    <xf numFmtId="0" fontId="1" fillId="12" borderId="20" xfId="0" applyFont="1" applyFill="1" applyBorder="1" applyAlignment="1">
      <alignment vertical="center" wrapText="1"/>
    </xf>
    <xf numFmtId="0" fontId="1" fillId="12" borderId="20" xfId="0" applyFont="1" applyFill="1" applyBorder="1" applyAlignment="1">
      <alignment vertical="center"/>
    </xf>
    <xf numFmtId="0" fontId="1" fillId="12" borderId="2" xfId="0" applyFont="1" applyFill="1" applyBorder="1" applyAlignment="1">
      <alignment vertical="center"/>
    </xf>
    <xf numFmtId="0" fontId="1" fillId="0" borderId="25" xfId="0" applyFont="1" applyBorder="1" applyAlignment="1">
      <alignment horizontal="left" vertical="center" wrapText="1"/>
    </xf>
    <xf numFmtId="0" fontId="1" fillId="0" borderId="7" xfId="0" applyFont="1" applyBorder="1" applyAlignment="1">
      <alignment vertical="center"/>
    </xf>
    <xf numFmtId="0" fontId="1" fillId="0" borderId="26" xfId="0" applyFont="1" applyBorder="1" applyAlignment="1">
      <alignment vertical="center"/>
    </xf>
    <xf numFmtId="0" fontId="1" fillId="0" borderId="92" xfId="0" applyFont="1" applyBorder="1" applyAlignment="1">
      <alignment horizontal="left" vertical="center" wrapText="1"/>
    </xf>
    <xf numFmtId="0" fontId="1" fillId="0" borderId="93" xfId="0" applyFont="1" applyBorder="1" applyAlignment="1">
      <alignment vertical="center"/>
    </xf>
    <xf numFmtId="0" fontId="1" fillId="0" borderId="94" xfId="0" applyFont="1" applyBorder="1" applyAlignment="1">
      <alignment vertical="center"/>
    </xf>
    <xf numFmtId="0" fontId="1" fillId="0" borderId="68" xfId="0" applyFont="1" applyBorder="1" applyAlignment="1">
      <alignment horizontal="left" vertical="center" wrapText="1"/>
    </xf>
    <xf numFmtId="0" fontId="1" fillId="0" borderId="69" xfId="0" applyFont="1" applyBorder="1" applyAlignment="1">
      <alignment vertical="center" wrapText="1"/>
    </xf>
    <xf numFmtId="0" fontId="1" fillId="0" borderId="69" xfId="0" applyFont="1" applyBorder="1" applyAlignment="1">
      <alignment vertical="center"/>
    </xf>
    <xf numFmtId="0" fontId="1" fillId="0" borderId="70" xfId="0" applyFont="1" applyBorder="1" applyAlignment="1">
      <alignment vertical="center"/>
    </xf>
    <xf numFmtId="0" fontId="1" fillId="0" borderId="44" xfId="0" applyFont="1" applyBorder="1"/>
    <xf numFmtId="0" fontId="1" fillId="0" borderId="71" xfId="0" applyFont="1" applyBorder="1"/>
    <xf numFmtId="0" fontId="10" fillId="0" borderId="88" xfId="0" applyFont="1" applyBorder="1" applyAlignment="1">
      <alignment horizontal="right" vertical="center"/>
    </xf>
    <xf numFmtId="0" fontId="1" fillId="0" borderId="68" xfId="0" applyFont="1" applyBorder="1"/>
    <xf numFmtId="0" fontId="1" fillId="0" borderId="69" xfId="0" applyFont="1" applyBorder="1"/>
    <xf numFmtId="0" fontId="1" fillId="0" borderId="70" xfId="0" applyFont="1" applyBorder="1"/>
    <xf numFmtId="0" fontId="10" fillId="0" borderId="72" xfId="0" applyFont="1" applyBorder="1" applyAlignment="1">
      <alignment horizontal="right" vertical="center"/>
    </xf>
    <xf numFmtId="0" fontId="10" fillId="0" borderId="73" xfId="0" applyFont="1" applyBorder="1" applyAlignment="1">
      <alignment horizontal="right" vertical="center"/>
    </xf>
    <xf numFmtId="0" fontId="1" fillId="11" borderId="47" xfId="0" applyFont="1" applyFill="1" applyBorder="1" applyAlignment="1">
      <alignment horizontal="left" vertical="center"/>
    </xf>
    <xf numFmtId="0" fontId="1" fillId="11" borderId="48" xfId="0" applyFont="1" applyFill="1" applyBorder="1" applyAlignment="1">
      <alignment horizontal="left" vertical="center"/>
    </xf>
    <xf numFmtId="0" fontId="1" fillId="0" borderId="75" xfId="0" applyFont="1" applyBorder="1" applyAlignment="1">
      <alignment wrapText="1"/>
    </xf>
    <xf numFmtId="0" fontId="1" fillId="0" borderId="76" xfId="0" applyFont="1" applyBorder="1" applyAlignment="1">
      <alignment wrapText="1"/>
    </xf>
    <xf numFmtId="0" fontId="1" fillId="0" borderId="77" xfId="0" applyFont="1" applyBorder="1" applyAlignment="1">
      <alignment wrapText="1"/>
    </xf>
    <xf numFmtId="0" fontId="1" fillId="0" borderId="78" xfId="0" applyFont="1" applyBorder="1" applyAlignment="1">
      <alignment wrapText="1"/>
    </xf>
    <xf numFmtId="0" fontId="1" fillId="0" borderId="85" xfId="0" applyFont="1" applyBorder="1" applyAlignment="1">
      <alignment wrapText="1"/>
    </xf>
    <xf numFmtId="0" fontId="1" fillId="0" borderId="86" xfId="0" applyFont="1" applyBorder="1" applyAlignment="1">
      <alignment wrapText="1"/>
    </xf>
    <xf numFmtId="0" fontId="10" fillId="0" borderId="9" xfId="0" applyFont="1" applyBorder="1" applyAlignment="1">
      <alignment horizontal="left" vertical="center" wrapText="1"/>
    </xf>
    <xf numFmtId="0" fontId="1" fillId="0" borderId="9" xfId="0" applyFont="1" applyBorder="1" applyAlignment="1">
      <alignment vertical="center" wrapText="1"/>
    </xf>
    <xf numFmtId="0" fontId="1" fillId="0" borderId="9" xfId="0" applyFont="1" applyBorder="1"/>
    <xf numFmtId="0" fontId="1" fillId="0" borderId="54" xfId="0" applyFont="1" applyBorder="1" applyAlignment="1">
      <alignment horizontal="left" vertical="center" wrapText="1"/>
    </xf>
    <xf numFmtId="0" fontId="1" fillId="0" borderId="79" xfId="0" applyFont="1" applyBorder="1" applyAlignment="1">
      <alignment vertical="center"/>
    </xf>
    <xf numFmtId="0" fontId="1" fillId="0" borderId="55" xfId="0" applyFont="1" applyBorder="1" applyAlignment="1">
      <alignment vertical="center"/>
    </xf>
    <xf numFmtId="0" fontId="1" fillId="0" borderId="92" xfId="0" applyFont="1" applyBorder="1" applyAlignment="1">
      <alignment vertical="center" wrapText="1"/>
    </xf>
    <xf numFmtId="0" fontId="1" fillId="0" borderId="93" xfId="0" applyFont="1" applyBorder="1" applyAlignment="1">
      <alignment vertical="center" wrapText="1"/>
    </xf>
    <xf numFmtId="0" fontId="1" fillId="0" borderId="68" xfId="0" applyFont="1" applyBorder="1" applyAlignment="1">
      <alignment vertical="center"/>
    </xf>
    <xf numFmtId="0" fontId="0" fillId="0" borderId="47" xfId="0" applyBorder="1" applyAlignment="1">
      <alignment horizontal="left" vertical="center"/>
    </xf>
    <xf numFmtId="0" fontId="0" fillId="0" borderId="48" xfId="0" applyBorder="1" applyAlignment="1">
      <alignment horizontal="left" vertical="center"/>
    </xf>
    <xf numFmtId="0" fontId="10" fillId="0" borderId="89" xfId="0" applyFont="1" applyBorder="1" applyAlignment="1">
      <alignment horizontal="center" vertical="center" wrapText="1"/>
    </xf>
    <xf numFmtId="0" fontId="1" fillId="0" borderId="90" xfId="0" applyFont="1" applyBorder="1" applyAlignment="1">
      <alignment vertical="center" wrapText="1"/>
    </xf>
    <xf numFmtId="0" fontId="1" fillId="0" borderId="82" xfId="0" applyFont="1" applyBorder="1" applyAlignment="1">
      <alignment vertical="center" wrapText="1"/>
    </xf>
    <xf numFmtId="0" fontId="1" fillId="0" borderId="83" xfId="0" applyFont="1" applyBorder="1" applyAlignment="1">
      <alignment vertical="center" wrapText="1"/>
    </xf>
    <xf numFmtId="0" fontId="1" fillId="0" borderId="84" xfId="0" applyFont="1" applyBorder="1" applyAlignment="1">
      <alignment vertical="center"/>
    </xf>
    <xf numFmtId="0" fontId="10" fillId="11" borderId="30" xfId="0" applyFont="1" applyFill="1" applyBorder="1" applyAlignment="1">
      <alignment horizontal="right" vertical="center" wrapText="1"/>
    </xf>
    <xf numFmtId="0" fontId="10" fillId="11" borderId="16" xfId="0" applyFont="1" applyFill="1" applyBorder="1" applyAlignment="1">
      <alignment horizontal="right" vertical="center" wrapText="1"/>
    </xf>
    <xf numFmtId="0" fontId="0" fillId="11" borderId="16" xfId="0" applyFill="1" applyBorder="1" applyAlignment="1">
      <alignment vertical="center"/>
    </xf>
    <xf numFmtId="0" fontId="0" fillId="11" borderId="18" xfId="0" applyFill="1" applyBorder="1" applyAlignment="1">
      <alignment vertical="center"/>
    </xf>
    <xf numFmtId="0" fontId="17" fillId="10" borderId="6" xfId="0" applyFont="1" applyFill="1" applyBorder="1" applyAlignment="1">
      <alignment vertical="center" wrapText="1"/>
    </xf>
    <xf numFmtId="0" fontId="10" fillId="10" borderId="20" xfId="0" applyFont="1" applyFill="1" applyBorder="1" applyAlignment="1">
      <alignment vertical="center" wrapText="1"/>
    </xf>
    <xf numFmtId="0" fontId="1" fillId="0" borderId="20" xfId="0" applyFont="1" applyBorder="1" applyAlignment="1">
      <alignment wrapText="1"/>
    </xf>
    <xf numFmtId="0" fontId="1" fillId="0" borderId="2" xfId="0" applyFont="1" applyBorder="1" applyAlignment="1">
      <alignment wrapText="1"/>
    </xf>
    <xf numFmtId="0" fontId="0" fillId="11" borderId="33" xfId="0" applyFill="1" applyBorder="1" applyAlignment="1">
      <alignment horizontal="left" vertical="center"/>
    </xf>
    <xf numFmtId="0" fontId="0" fillId="11" borderId="34" xfId="0" applyFill="1" applyBorder="1" applyAlignment="1">
      <alignment horizontal="left" vertical="center"/>
    </xf>
    <xf numFmtId="0" fontId="1" fillId="0" borderId="49" xfId="0" applyFont="1" applyBorder="1"/>
    <xf numFmtId="0" fontId="0" fillId="0" borderId="7" xfId="0" applyBorder="1"/>
    <xf numFmtId="0" fontId="10"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wrapText="1"/>
    </xf>
    <xf numFmtId="0" fontId="10" fillId="11" borderId="30" xfId="0" applyFont="1" applyFill="1" applyBorder="1" applyAlignment="1">
      <alignment horizontal="left" vertical="center" wrapText="1"/>
    </xf>
    <xf numFmtId="0" fontId="0" fillId="11" borderId="16" xfId="0" applyFill="1" applyBorder="1" applyAlignment="1">
      <alignment horizontal="left" vertical="center"/>
    </xf>
    <xf numFmtId="0" fontId="0" fillId="11" borderId="18" xfId="0" applyFill="1" applyBorder="1" applyAlignment="1">
      <alignment horizontal="left" vertical="center"/>
    </xf>
    <xf numFmtId="0" fontId="0" fillId="11" borderId="47" xfId="0" applyFill="1" applyBorder="1" applyAlignment="1">
      <alignment horizontal="left" vertical="center"/>
    </xf>
    <xf numFmtId="0" fontId="0" fillId="11" borderId="48" xfId="0" applyFill="1" applyBorder="1" applyAlignment="1">
      <alignment horizontal="left" vertical="center"/>
    </xf>
    <xf numFmtId="0" fontId="10" fillId="0" borderId="75" xfId="0" applyFont="1" applyBorder="1" applyAlignment="1">
      <alignment horizontal="center" wrapText="1"/>
    </xf>
    <xf numFmtId="0" fontId="1" fillId="0" borderId="97" xfId="0" applyFont="1" applyBorder="1" applyAlignment="1">
      <alignment wrapText="1"/>
    </xf>
    <xf numFmtId="0" fontId="1" fillId="0" borderId="98" xfId="0" applyFont="1" applyBorder="1" applyAlignment="1">
      <alignment wrapText="1"/>
    </xf>
    <xf numFmtId="0" fontId="1" fillId="0" borderId="99" xfId="0" applyFont="1" applyBorder="1" applyAlignment="1">
      <alignment wrapText="1"/>
    </xf>
    <xf numFmtId="0" fontId="10" fillId="0" borderId="2" xfId="0" applyFont="1" applyBorder="1" applyAlignment="1">
      <alignment horizontal="center" vertical="center"/>
    </xf>
    <xf numFmtId="0" fontId="0" fillId="0" borderId="83" xfId="0" applyBorder="1" applyAlignment="1">
      <alignment vertical="center"/>
    </xf>
    <xf numFmtId="0" fontId="0" fillId="0" borderId="84" xfId="0" applyBorder="1" applyAlignment="1">
      <alignment vertical="center"/>
    </xf>
    <xf numFmtId="0" fontId="0" fillId="0" borderId="82" xfId="0" applyBorder="1" applyAlignment="1">
      <alignment vertical="center"/>
    </xf>
    <xf numFmtId="0" fontId="0" fillId="0" borderId="93" xfId="0" applyBorder="1" applyAlignment="1">
      <alignment vertical="center"/>
    </xf>
    <xf numFmtId="0" fontId="0" fillId="0" borderId="94" xfId="0" applyBorder="1" applyAlignment="1">
      <alignment vertical="center"/>
    </xf>
    <xf numFmtId="0" fontId="0" fillId="0" borderId="92" xfId="0" applyBorder="1" applyAlignment="1">
      <alignment vertical="center"/>
    </xf>
    <xf numFmtId="0" fontId="1" fillId="0" borderId="68" xfId="0" applyFont="1" applyBorder="1" applyAlignment="1">
      <alignment vertical="center" wrapText="1"/>
    </xf>
    <xf numFmtId="0" fontId="0" fillId="0" borderId="69" xfId="0" applyBorder="1" applyAlignment="1">
      <alignment vertical="center"/>
    </xf>
    <xf numFmtId="0" fontId="0" fillId="0" borderId="70" xfId="0" applyBorder="1" applyAlignment="1">
      <alignment vertical="center"/>
    </xf>
    <xf numFmtId="0" fontId="0" fillId="0" borderId="68" xfId="0" applyBorder="1" applyAlignment="1">
      <alignment vertical="center"/>
    </xf>
    <xf numFmtId="0" fontId="1" fillId="0" borderId="93" xfId="0" applyFont="1" applyBorder="1" applyAlignment="1">
      <alignment horizontal="left" vertical="center"/>
    </xf>
    <xf numFmtId="0" fontId="0" fillId="0" borderId="94" xfId="0" applyBorder="1" applyAlignment="1">
      <alignment horizontal="left" vertical="center"/>
    </xf>
    <xf numFmtId="0" fontId="1" fillId="0" borderId="51" xfId="0" applyFont="1" applyBorder="1"/>
    <xf numFmtId="0" fontId="0" fillId="0" borderId="0" xfId="0"/>
    <xf numFmtId="0" fontId="1" fillId="0" borderId="95" xfId="0" applyFont="1" applyBorder="1" applyAlignment="1">
      <alignment wrapText="1"/>
    </xf>
    <xf numFmtId="0" fontId="1" fillId="0" borderId="43" xfId="0" applyFont="1" applyBorder="1" applyAlignment="1">
      <alignment horizontal="left" vertical="center" wrapText="1"/>
    </xf>
    <xf numFmtId="0" fontId="0" fillId="0" borderId="52" xfId="0" applyBorder="1" applyAlignment="1">
      <alignment horizontal="left" vertical="center"/>
    </xf>
    <xf numFmtId="0" fontId="1" fillId="0" borderId="65" xfId="0" applyFont="1" applyBorder="1" applyAlignment="1">
      <alignment horizontal="left" vertical="center"/>
    </xf>
    <xf numFmtId="0" fontId="0" fillId="0" borderId="66" xfId="0" applyBorder="1" applyAlignment="1">
      <alignment horizontal="left" vertical="center"/>
    </xf>
    <xf numFmtId="0" fontId="22" fillId="12" borderId="82" xfId="0" applyFont="1" applyFill="1" applyBorder="1" applyAlignment="1">
      <alignment wrapText="1"/>
    </xf>
    <xf numFmtId="0" fontId="22" fillId="12" borderId="83" xfId="0" applyFont="1" applyFill="1" applyBorder="1" applyAlignment="1">
      <alignment wrapText="1"/>
    </xf>
    <xf numFmtId="0" fontId="1" fillId="12" borderId="84" xfId="0" applyFont="1" applyFill="1" applyBorder="1" applyAlignment="1">
      <alignment wrapText="1"/>
    </xf>
    <xf numFmtId="0" fontId="1" fillId="12" borderId="107" xfId="0" applyFont="1" applyFill="1" applyBorder="1" applyAlignment="1">
      <alignment wrapText="1"/>
    </xf>
    <xf numFmtId="0" fontId="22" fillId="12" borderId="92" xfId="0" applyFont="1" applyFill="1" applyBorder="1" applyAlignment="1">
      <alignment horizontal="left" vertical="center" wrapText="1"/>
    </xf>
    <xf numFmtId="0" fontId="22" fillId="12" borderId="93" xfId="0" applyFont="1" applyFill="1" applyBorder="1" applyAlignment="1">
      <alignment horizontal="left" vertical="center" wrapText="1"/>
    </xf>
    <xf numFmtId="0" fontId="1" fillId="12" borderId="93" xfId="0" applyFont="1" applyFill="1" applyBorder="1" applyAlignment="1">
      <alignment horizontal="left" vertical="center"/>
    </xf>
    <xf numFmtId="0" fontId="1" fillId="12" borderId="94" xfId="0" applyFont="1" applyFill="1" applyBorder="1" applyAlignment="1">
      <alignment horizontal="left" vertical="center"/>
    </xf>
    <xf numFmtId="0" fontId="10" fillId="0" borderId="72" xfId="0" applyFont="1" applyBorder="1" applyAlignment="1">
      <alignment horizontal="right" vertical="center" wrapText="1"/>
    </xf>
    <xf numFmtId="0" fontId="1" fillId="0" borderId="7" xfId="0" applyFont="1" applyBorder="1" applyAlignment="1">
      <alignment horizontal="center" vertical="center" wrapText="1"/>
    </xf>
    <xf numFmtId="0" fontId="0" fillId="0" borderId="7" xfId="0" applyBorder="1" applyAlignment="1">
      <alignment horizontal="center" vertical="center" wrapText="1"/>
    </xf>
    <xf numFmtId="0" fontId="10" fillId="0" borderId="0" xfId="0" applyFont="1" applyAlignment="1">
      <alignment horizontal="right" wrapText="1"/>
    </xf>
    <xf numFmtId="0" fontId="1" fillId="0" borderId="0" xfId="0" applyFont="1" applyAlignment="1">
      <alignment horizontal="right" wrapText="1"/>
    </xf>
    <xf numFmtId="0" fontId="1" fillId="0" borderId="51" xfId="0" applyFont="1" applyBorder="1" applyAlignment="1">
      <alignment wrapText="1"/>
    </xf>
    <xf numFmtId="0" fontId="0" fillId="0" borderId="70" xfId="0" applyBorder="1" applyAlignment="1">
      <alignment horizontal="left" vertical="center"/>
    </xf>
    <xf numFmtId="0" fontId="1" fillId="0" borderId="69" xfId="0" applyFont="1" applyBorder="1" applyAlignment="1">
      <alignment horizontal="left" vertical="center"/>
    </xf>
    <xf numFmtId="0" fontId="1" fillId="0" borderId="64" xfId="0" applyFont="1" applyBorder="1" applyAlignment="1">
      <alignment horizontal="left" vertical="center" wrapText="1"/>
    </xf>
    <xf numFmtId="0" fontId="28" fillId="0" borderId="0" xfId="2" applyFont="1" applyAlignment="1"/>
  </cellXfs>
  <cellStyles count="3">
    <cellStyle name="Lien hypertexte" xfId="2" builtinId="8"/>
    <cellStyle name="Monétaire" xfId="1" builtinId="4"/>
    <cellStyle name="Normal" xfId="0" builtinId="0"/>
  </cellStyles>
  <dxfs count="0"/>
  <tableStyles count="0" defaultTableStyle="TableStyleMedium9" defaultPivotStyle="PivotStyleLight16"/>
  <colors>
    <mruColors>
      <color rgb="FFFFFF99"/>
      <color rgb="FFCCFFFF"/>
      <color rgb="FFF7D1E1"/>
      <color rgb="FF00FFF4"/>
      <color rgb="FFD5FF18"/>
      <color rgb="FFD5FF04"/>
      <color rgb="FFFF006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25978</xdr:rowOff>
    </xdr:from>
    <xdr:to>
      <xdr:col>1</xdr:col>
      <xdr:colOff>1803515</xdr:colOff>
      <xdr:row>5</xdr:row>
      <xdr:rowOff>136121</xdr:rowOff>
    </xdr:to>
    <xdr:pic>
      <xdr:nvPicPr>
        <xdr:cNvPr id="3" name="Image 2">
          <a:extLst>
            <a:ext uri="{FF2B5EF4-FFF2-40B4-BE49-F238E27FC236}">
              <a16:creationId xmlns:a16="http://schemas.microsoft.com/office/drawing/2014/main" id="{DF8B0F4F-ADFB-4D34-975C-B2EA6C26020F}"/>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0372"/>
        <a:stretch/>
      </xdr:blipFill>
      <xdr:spPr>
        <a:xfrm>
          <a:off x="0" y="190501"/>
          <a:ext cx="2149879" cy="7682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9525</xdr:rowOff>
    </xdr:from>
    <xdr:to>
      <xdr:col>1</xdr:col>
      <xdr:colOff>1805632</xdr:colOff>
      <xdr:row>6</xdr:row>
      <xdr:rowOff>17812</xdr:rowOff>
    </xdr:to>
    <xdr:pic>
      <xdr:nvPicPr>
        <xdr:cNvPr id="3" name="Image 2">
          <a:extLst>
            <a:ext uri="{FF2B5EF4-FFF2-40B4-BE49-F238E27FC236}">
              <a16:creationId xmlns:a16="http://schemas.microsoft.com/office/drawing/2014/main" id="{38C626E3-71BF-45BF-9113-E94C2A02DB1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61925"/>
          <a:ext cx="2148532" cy="81791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19050</xdr:rowOff>
    </xdr:from>
    <xdr:to>
      <xdr:col>1</xdr:col>
      <xdr:colOff>1622829</xdr:colOff>
      <xdr:row>6</xdr:row>
      <xdr:rowOff>71178</xdr:rowOff>
    </xdr:to>
    <xdr:pic>
      <xdr:nvPicPr>
        <xdr:cNvPr id="3" name="Image 2">
          <a:extLst>
            <a:ext uri="{FF2B5EF4-FFF2-40B4-BE49-F238E27FC236}">
              <a16:creationId xmlns:a16="http://schemas.microsoft.com/office/drawing/2014/main" id="{0E7FF9AA-EC4E-4876-BD12-8572C50FCB6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71450"/>
          <a:ext cx="2137179" cy="85222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1</xdr:col>
      <xdr:colOff>1555865</xdr:colOff>
      <xdr:row>6</xdr:row>
      <xdr:rowOff>50973</xdr:rowOff>
    </xdr:to>
    <xdr:pic>
      <xdr:nvPicPr>
        <xdr:cNvPr id="3" name="Image 2">
          <a:extLst>
            <a:ext uri="{FF2B5EF4-FFF2-40B4-BE49-F238E27FC236}">
              <a16:creationId xmlns:a16="http://schemas.microsoft.com/office/drawing/2014/main" id="{E5452AFF-54E3-46A3-A005-8C6C5BC15CE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7663"/>
        <a:stretch/>
      </xdr:blipFill>
      <xdr:spPr>
        <a:xfrm>
          <a:off x="0" y="180975"/>
          <a:ext cx="2136890" cy="80344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73025</xdr:colOff>
      <xdr:row>4</xdr:row>
      <xdr:rowOff>69850</xdr:rowOff>
    </xdr:to>
    <xdr:pic>
      <xdr:nvPicPr>
        <xdr:cNvPr id="2" name="Picture 2" descr="A picture containing text&#10;&#10;Description automatically generated">
          <a:extLst>
            <a:ext uri="{FF2B5EF4-FFF2-40B4-BE49-F238E27FC236}">
              <a16:creationId xmlns:a16="http://schemas.microsoft.com/office/drawing/2014/main" id="{DED9CF61-DEAD-492F-AD41-0C89D5858F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00025"/>
          <a:ext cx="1587500" cy="555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3</xdr:col>
      <xdr:colOff>733425</xdr:colOff>
      <xdr:row>5</xdr:row>
      <xdr:rowOff>84250</xdr:rowOff>
    </xdr:to>
    <xdr:pic>
      <xdr:nvPicPr>
        <xdr:cNvPr id="2" name="Image 1">
          <a:extLst>
            <a:ext uri="{FF2B5EF4-FFF2-40B4-BE49-F238E27FC236}">
              <a16:creationId xmlns:a16="http://schemas.microsoft.com/office/drawing/2014/main" id="{C81B1C9E-DAFA-43FD-8E03-E7D24F57461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1809750" cy="70337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hyperlink" Target="https://cmf-fmc.ca/document/electronic-signature-gui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FC63"/>
  <sheetViews>
    <sheetView showGridLines="0" zoomScaleNormal="100" workbookViewId="0">
      <selection activeCell="A52" sqref="A52"/>
    </sheetView>
  </sheetViews>
  <sheetFormatPr baseColWidth="10" defaultColWidth="11.42578125" defaultRowHeight="12" x14ac:dyDescent="0.2"/>
  <cols>
    <col min="1" max="1" width="5.140625" style="54" customWidth="1"/>
    <col min="2" max="2" width="54.5703125" style="54" customWidth="1"/>
    <col min="3" max="3" width="12.5703125" style="54" customWidth="1"/>
    <col min="4" max="4" width="6.42578125" style="54" customWidth="1"/>
    <col min="5" max="6" width="11.28515625" style="54" customWidth="1"/>
    <col min="7" max="7" width="13.7109375" style="54" customWidth="1"/>
    <col min="8" max="8" width="6.42578125" style="22" customWidth="1"/>
    <col min="9" max="9" width="11.85546875" style="54" customWidth="1"/>
    <col min="10" max="16384" width="11.42578125" style="54"/>
  </cols>
  <sheetData>
    <row r="1" spans="1:10" ht="12.75" customHeight="1" x14ac:dyDescent="0.2">
      <c r="A1" s="393"/>
      <c r="B1" s="393"/>
      <c r="C1" s="393"/>
      <c r="D1" s="393"/>
      <c r="E1" s="393"/>
      <c r="F1" s="393"/>
      <c r="G1" s="393"/>
      <c r="H1" s="393"/>
      <c r="I1" s="393"/>
    </row>
    <row r="2" spans="1:10" ht="12.75" customHeight="1" x14ac:dyDescent="0.2">
      <c r="A2" s="85"/>
      <c r="B2" s="85"/>
      <c r="C2" s="85"/>
      <c r="D2" s="85"/>
      <c r="E2" s="85"/>
      <c r="F2" s="85"/>
      <c r="G2" s="394"/>
      <c r="H2" s="83"/>
      <c r="I2" s="83"/>
    </row>
    <row r="3" spans="1:10" ht="12.75" customHeight="1" x14ac:dyDescent="0.2">
      <c r="A3" s="85"/>
      <c r="B3" s="85"/>
      <c r="C3" s="85"/>
      <c r="D3" s="85"/>
      <c r="E3" s="85"/>
      <c r="F3" s="85"/>
      <c r="G3" s="83"/>
      <c r="H3" s="83"/>
      <c r="I3" s="83" t="s">
        <v>223</v>
      </c>
    </row>
    <row r="4" spans="1:10" ht="12.75" customHeight="1" x14ac:dyDescent="0.2">
      <c r="A4" s="85"/>
      <c r="B4" s="85"/>
      <c r="C4" s="85"/>
      <c r="D4" s="85"/>
      <c r="E4" s="85"/>
      <c r="F4" s="85"/>
      <c r="G4" s="394"/>
      <c r="H4" s="83"/>
      <c r="I4" s="83" t="s">
        <v>359</v>
      </c>
    </row>
    <row r="5" spans="1:10" ht="12.75" customHeight="1" x14ac:dyDescent="0.2">
      <c r="A5" s="85"/>
      <c r="B5" s="85"/>
      <c r="C5" s="85"/>
      <c r="D5" s="85"/>
      <c r="E5" s="85"/>
      <c r="F5" s="85"/>
      <c r="G5" s="83"/>
      <c r="H5" s="83"/>
      <c r="I5" s="83" t="s">
        <v>224</v>
      </c>
    </row>
    <row r="6" spans="1:10" ht="12.75" customHeight="1" x14ac:dyDescent="0.2">
      <c r="A6" s="85"/>
      <c r="B6" s="85"/>
      <c r="C6" s="85"/>
      <c r="D6" s="85"/>
      <c r="E6" s="85"/>
      <c r="F6" s="85"/>
      <c r="G6" s="394"/>
      <c r="H6" s="83"/>
      <c r="I6" s="83" t="s">
        <v>233</v>
      </c>
    </row>
    <row r="7" spans="1:10" s="53" customFormat="1" ht="12.75" customHeight="1" x14ac:dyDescent="0.2">
      <c r="A7" s="81"/>
      <c r="B7" s="83" t="s">
        <v>340</v>
      </c>
      <c r="C7" s="395" t="str">
        <f>'Costs Detail'!G3</f>
        <v>-</v>
      </c>
      <c r="D7" s="396"/>
      <c r="E7" s="396"/>
      <c r="F7" s="397"/>
      <c r="G7" s="178"/>
      <c r="H7" s="179"/>
      <c r="I7" s="178"/>
    </row>
    <row r="8" spans="1:10" s="53" customFormat="1" ht="12.75" customHeight="1" x14ac:dyDescent="0.2">
      <c r="A8" s="81"/>
      <c r="B8" s="83" t="s">
        <v>225</v>
      </c>
      <c r="C8" s="395" t="str">
        <f>'Costs Detail'!G4</f>
        <v>-</v>
      </c>
      <c r="D8" s="398"/>
      <c r="E8" s="398"/>
      <c r="F8" s="399"/>
      <c r="G8" s="81"/>
      <c r="H8" s="36"/>
      <c r="I8" s="81"/>
    </row>
    <row r="9" spans="1:10" s="53" customFormat="1" ht="12.75" customHeight="1" x14ac:dyDescent="0.2">
      <c r="A9" s="81"/>
      <c r="B9" s="83" t="s">
        <v>226</v>
      </c>
      <c r="C9" s="395" t="str">
        <f>'Costs Detail'!G5</f>
        <v>-</v>
      </c>
      <c r="D9" s="398"/>
      <c r="E9" s="398"/>
      <c r="F9" s="399"/>
      <c r="G9" s="81"/>
      <c r="H9" s="36"/>
      <c r="I9" s="81"/>
    </row>
    <row r="10" spans="1:10" s="53" customFormat="1" ht="12.75" customHeight="1" x14ac:dyDescent="0.2">
      <c r="A10" s="81"/>
      <c r="B10" s="400" t="s">
        <v>40</v>
      </c>
      <c r="C10" s="395" t="str">
        <f>'Costs Detail'!G6</f>
        <v>-</v>
      </c>
      <c r="D10" s="398"/>
      <c r="E10" s="398"/>
      <c r="F10" s="401"/>
      <c r="G10" s="81"/>
      <c r="H10" s="36"/>
      <c r="I10" s="81"/>
    </row>
    <row r="11" spans="1:10" ht="15.75" customHeight="1" x14ac:dyDescent="0.2">
      <c r="A11" s="402"/>
      <c r="B11" s="402"/>
      <c r="C11" s="402"/>
      <c r="D11" s="85"/>
      <c r="E11" s="402"/>
      <c r="F11" s="402"/>
      <c r="G11" s="402"/>
      <c r="H11" s="84"/>
      <c r="I11" s="402"/>
    </row>
    <row r="12" spans="1:10" s="197" customFormat="1" ht="36.950000000000003" customHeight="1" x14ac:dyDescent="0.2">
      <c r="A12" s="184" t="s">
        <v>65</v>
      </c>
      <c r="B12" s="403" t="s">
        <v>0</v>
      </c>
      <c r="C12" s="188" t="s">
        <v>32</v>
      </c>
      <c r="D12" s="55"/>
      <c r="E12" s="195" t="s">
        <v>33</v>
      </c>
      <c r="F12" s="196" t="s">
        <v>66</v>
      </c>
      <c r="G12" s="186" t="s">
        <v>34</v>
      </c>
      <c r="H12" s="187"/>
      <c r="I12" s="195" t="s">
        <v>35</v>
      </c>
      <c r="J12" s="55"/>
    </row>
    <row r="13" spans="1:10" ht="12" customHeight="1" x14ac:dyDescent="0.2">
      <c r="A13" s="87">
        <v>1</v>
      </c>
      <c r="B13" s="88" t="s">
        <v>2</v>
      </c>
      <c r="C13" s="340">
        <f>'Costs Detail'!C19</f>
        <v>0</v>
      </c>
      <c r="D13" s="89"/>
      <c r="E13" s="115">
        <f>'Costs Detail'!E19</f>
        <v>0</v>
      </c>
      <c r="F13" s="116">
        <f>'Costs Detail'!F19</f>
        <v>0</v>
      </c>
      <c r="G13" s="342">
        <f>'Costs Detail'!G19</f>
        <v>0</v>
      </c>
      <c r="H13" s="64"/>
      <c r="I13" s="115">
        <f>'Costs Detail'!H19</f>
        <v>0</v>
      </c>
    </row>
    <row r="14" spans="1:10" ht="12" customHeight="1" x14ac:dyDescent="0.2">
      <c r="A14" s="87">
        <v>2</v>
      </c>
      <c r="B14" s="88" t="s">
        <v>4</v>
      </c>
      <c r="C14" s="340">
        <f>'Costs Detail'!C29</f>
        <v>0</v>
      </c>
      <c r="D14" s="89"/>
      <c r="E14" s="115">
        <f>'Costs Detail'!E29</f>
        <v>0</v>
      </c>
      <c r="F14" s="116">
        <f>'Costs Detail'!F29</f>
        <v>0</v>
      </c>
      <c r="G14" s="342">
        <f>'Costs Detail'!G29</f>
        <v>0</v>
      </c>
      <c r="H14" s="64"/>
      <c r="I14" s="115">
        <f>'Costs Detail'!H29</f>
        <v>0</v>
      </c>
    </row>
    <row r="15" spans="1:10" ht="12" customHeight="1" x14ac:dyDescent="0.2">
      <c r="A15" s="87">
        <v>3</v>
      </c>
      <c r="B15" s="88" t="s">
        <v>6</v>
      </c>
      <c r="C15" s="340">
        <f>'Costs Detail'!C37</f>
        <v>0</v>
      </c>
      <c r="D15" s="89"/>
      <c r="E15" s="115">
        <f>'Costs Detail'!E37</f>
        <v>0</v>
      </c>
      <c r="F15" s="116">
        <f>'Costs Detail'!F37</f>
        <v>0</v>
      </c>
      <c r="G15" s="342">
        <f>'Costs Detail'!G37</f>
        <v>0</v>
      </c>
      <c r="H15" s="64"/>
      <c r="I15" s="115">
        <f>'Costs Detail'!H37</f>
        <v>0</v>
      </c>
    </row>
    <row r="16" spans="1:10" s="56" customFormat="1" ht="12" customHeight="1" x14ac:dyDescent="0.2">
      <c r="A16" s="92"/>
      <c r="B16" s="93" t="s">
        <v>218</v>
      </c>
      <c r="C16" s="341">
        <f>SUM(C13:C15)</f>
        <v>0</v>
      </c>
      <c r="D16" s="94"/>
      <c r="E16" s="117">
        <f>SUM(E13:E15)</f>
        <v>0</v>
      </c>
      <c r="F16" s="118">
        <f>SUM(F13:F15)</f>
        <v>0</v>
      </c>
      <c r="G16" s="343">
        <f>SUM(G13:G15)</f>
        <v>0</v>
      </c>
      <c r="H16" s="65"/>
      <c r="I16" s="117">
        <f>SUM(I13:I15)</f>
        <v>0</v>
      </c>
    </row>
    <row r="17" spans="1:9" ht="6" customHeight="1" x14ac:dyDescent="0.2">
      <c r="A17" s="95"/>
      <c r="B17" s="96"/>
      <c r="C17" s="66"/>
      <c r="D17" s="89"/>
      <c r="E17" s="66"/>
      <c r="F17" s="193"/>
      <c r="G17" s="66"/>
      <c r="H17" s="66"/>
      <c r="I17" s="66"/>
    </row>
    <row r="18" spans="1:9" ht="12" customHeight="1" x14ac:dyDescent="0.2">
      <c r="A18" s="87">
        <v>4</v>
      </c>
      <c r="B18" s="88" t="s">
        <v>176</v>
      </c>
      <c r="C18" s="340">
        <f>'Costs Detail'!C52</f>
        <v>0</v>
      </c>
      <c r="D18" s="89"/>
      <c r="E18" s="115">
        <f>'Costs Detail'!E52</f>
        <v>0</v>
      </c>
      <c r="F18" s="116">
        <f>'Costs Detail'!F52</f>
        <v>0</v>
      </c>
      <c r="G18" s="342">
        <f>'Costs Detail'!G52</f>
        <v>0</v>
      </c>
      <c r="H18" s="64"/>
      <c r="I18" s="115">
        <f>'Costs Detail'!H52</f>
        <v>0</v>
      </c>
    </row>
    <row r="19" spans="1:9" ht="12" customHeight="1" x14ac:dyDescent="0.2">
      <c r="A19" s="87">
        <v>5</v>
      </c>
      <c r="B19" s="88" t="s">
        <v>10</v>
      </c>
      <c r="C19" s="340">
        <f>'Costs Detail'!C66</f>
        <v>0</v>
      </c>
      <c r="D19" s="89"/>
      <c r="E19" s="115">
        <f>'Costs Detail'!E66</f>
        <v>0</v>
      </c>
      <c r="F19" s="116">
        <f>'Costs Detail'!F66</f>
        <v>0</v>
      </c>
      <c r="G19" s="342">
        <f>'Costs Detail'!G66</f>
        <v>0</v>
      </c>
      <c r="H19" s="64"/>
      <c r="I19" s="115">
        <f>'Costs Detail'!H66</f>
        <v>0</v>
      </c>
    </row>
    <row r="20" spans="1:9" ht="12" customHeight="1" x14ac:dyDescent="0.2">
      <c r="A20" s="87">
        <v>6</v>
      </c>
      <c r="B20" s="88" t="s">
        <v>12</v>
      </c>
      <c r="C20" s="340">
        <f>'Costs Detail'!C76</f>
        <v>0</v>
      </c>
      <c r="D20" s="89"/>
      <c r="E20" s="115">
        <f>'Costs Detail'!E76</f>
        <v>0</v>
      </c>
      <c r="F20" s="116">
        <f>'Costs Detail'!F76</f>
        <v>0</v>
      </c>
      <c r="G20" s="342">
        <f>'Costs Detail'!G76</f>
        <v>0</v>
      </c>
      <c r="H20" s="64"/>
      <c r="I20" s="115">
        <f>'Costs Detail'!H76</f>
        <v>0</v>
      </c>
    </row>
    <row r="21" spans="1:9" ht="12" customHeight="1" x14ac:dyDescent="0.2">
      <c r="A21" s="87">
        <v>7</v>
      </c>
      <c r="B21" s="88" t="s">
        <v>229</v>
      </c>
      <c r="C21" s="340">
        <f>'Costs Detail'!C88</f>
        <v>0</v>
      </c>
      <c r="D21" s="89"/>
      <c r="E21" s="115">
        <f>'Costs Detail'!E88</f>
        <v>0</v>
      </c>
      <c r="F21" s="116">
        <f>'Costs Detail'!F88</f>
        <v>0</v>
      </c>
      <c r="G21" s="342">
        <f>'Costs Detail'!G88</f>
        <v>0</v>
      </c>
      <c r="H21" s="64"/>
      <c r="I21" s="115">
        <f>'Costs Detail'!H88</f>
        <v>0</v>
      </c>
    </row>
    <row r="22" spans="1:9" ht="12" customHeight="1" x14ac:dyDescent="0.2">
      <c r="A22" s="87">
        <v>8</v>
      </c>
      <c r="B22" s="88" t="s">
        <v>19</v>
      </c>
      <c r="C22" s="340">
        <f>'Costs Detail'!C95</f>
        <v>0</v>
      </c>
      <c r="D22" s="89"/>
      <c r="E22" s="115">
        <f>'Costs Detail'!E95</f>
        <v>0</v>
      </c>
      <c r="F22" s="116">
        <f>'Costs Detail'!F95</f>
        <v>0</v>
      </c>
      <c r="G22" s="342">
        <f>'Costs Detail'!G95</f>
        <v>0</v>
      </c>
      <c r="H22" s="64"/>
      <c r="I22" s="115">
        <f>'Costs Detail'!H95</f>
        <v>0</v>
      </c>
    </row>
    <row r="23" spans="1:9" ht="12" customHeight="1" x14ac:dyDescent="0.2">
      <c r="A23" s="87">
        <v>9</v>
      </c>
      <c r="B23" s="88" t="s">
        <v>182</v>
      </c>
      <c r="C23" s="340">
        <f>'Costs Detail'!C101</f>
        <v>0</v>
      </c>
      <c r="D23" s="89"/>
      <c r="E23" s="115">
        <f>'Costs Detail'!E101</f>
        <v>0</v>
      </c>
      <c r="F23" s="116">
        <f>'Costs Detail'!F101</f>
        <v>0</v>
      </c>
      <c r="G23" s="342">
        <f>'Costs Detail'!G101</f>
        <v>0</v>
      </c>
      <c r="H23" s="64"/>
      <c r="I23" s="115">
        <f>'Costs Detail'!H101</f>
        <v>0</v>
      </c>
    </row>
    <row r="24" spans="1:9" ht="12" customHeight="1" x14ac:dyDescent="0.2">
      <c r="A24" s="87">
        <v>10</v>
      </c>
      <c r="B24" s="88" t="s">
        <v>220</v>
      </c>
      <c r="C24" s="340">
        <f>'Costs Detail'!C116</f>
        <v>0</v>
      </c>
      <c r="D24" s="89"/>
      <c r="E24" s="115">
        <f>'Costs Detail'!E116</f>
        <v>0</v>
      </c>
      <c r="F24" s="116">
        <f>'Costs Detail'!F116</f>
        <v>0</v>
      </c>
      <c r="G24" s="342">
        <f>'Costs Detail'!G116</f>
        <v>0</v>
      </c>
      <c r="H24" s="64"/>
      <c r="I24" s="115">
        <f>'Costs Detail'!H116</f>
        <v>0</v>
      </c>
    </row>
    <row r="25" spans="1:9" s="56" customFormat="1" ht="12" customHeight="1" x14ac:dyDescent="0.2">
      <c r="A25" s="92"/>
      <c r="B25" s="57" t="s">
        <v>180</v>
      </c>
      <c r="C25" s="350">
        <f>SUM(C18:C24)</f>
        <v>0</v>
      </c>
      <c r="D25" s="94"/>
      <c r="E25" s="404">
        <f>SUM(E18:E24)</f>
        <v>0</v>
      </c>
      <c r="F25" s="405">
        <f>SUM(F18:F24)</f>
        <v>0</v>
      </c>
      <c r="G25" s="346">
        <f>SUM(G18:G24)</f>
        <v>0</v>
      </c>
      <c r="H25" s="99"/>
      <c r="I25" s="404">
        <f>SUM(I18:I24)</f>
        <v>0</v>
      </c>
    </row>
    <row r="26" spans="1:9" ht="6" customHeight="1" x14ac:dyDescent="0.2">
      <c r="A26" s="95"/>
      <c r="B26" s="67"/>
      <c r="C26" s="100"/>
      <c r="D26" s="89"/>
      <c r="E26" s="100"/>
      <c r="F26" s="194"/>
      <c r="G26" s="100"/>
      <c r="H26" s="100"/>
      <c r="I26" s="100"/>
    </row>
    <row r="27" spans="1:9" ht="12" customHeight="1" x14ac:dyDescent="0.2">
      <c r="A27" s="87">
        <v>11</v>
      </c>
      <c r="B27" s="88" t="s">
        <v>177</v>
      </c>
      <c r="C27" s="340">
        <f>'Costs Detail'!C131</f>
        <v>0</v>
      </c>
      <c r="D27" s="89"/>
      <c r="E27" s="115">
        <f>'Costs Detail'!E131</f>
        <v>0</v>
      </c>
      <c r="F27" s="116">
        <f>'Costs Detail'!F131</f>
        <v>0</v>
      </c>
      <c r="G27" s="342">
        <f>'Costs Detail'!G131</f>
        <v>0</v>
      </c>
      <c r="H27" s="64"/>
      <c r="I27" s="115">
        <f>'Costs Detail'!H131</f>
        <v>0</v>
      </c>
    </row>
    <row r="28" spans="1:9" ht="12" customHeight="1" x14ac:dyDescent="0.2">
      <c r="A28" s="87">
        <v>12</v>
      </c>
      <c r="B28" s="88" t="s">
        <v>234</v>
      </c>
      <c r="C28" s="340">
        <f>'Costs Detail'!C147</f>
        <v>0</v>
      </c>
      <c r="D28" s="89"/>
      <c r="E28" s="115">
        <f>'Costs Detail'!E147</f>
        <v>0</v>
      </c>
      <c r="F28" s="116">
        <f>'Costs Detail'!F147</f>
        <v>0</v>
      </c>
      <c r="G28" s="342">
        <f>'Costs Detail'!G147</f>
        <v>0</v>
      </c>
      <c r="H28" s="64"/>
      <c r="I28" s="115">
        <f>'Costs Detail'!H147</f>
        <v>0</v>
      </c>
    </row>
    <row r="29" spans="1:9" s="56" customFormat="1" ht="12" customHeight="1" x14ac:dyDescent="0.2">
      <c r="A29" s="92"/>
      <c r="B29" s="57" t="s">
        <v>67</v>
      </c>
      <c r="C29" s="341">
        <f>SUM(C27:C28)</f>
        <v>0</v>
      </c>
      <c r="D29" s="94"/>
      <c r="E29" s="117">
        <f>SUM(E27:E28)</f>
        <v>0</v>
      </c>
      <c r="F29" s="118">
        <f>SUM(F27:F28)</f>
        <v>0</v>
      </c>
      <c r="G29" s="343">
        <f>SUM(G27:G28)</f>
        <v>0</v>
      </c>
      <c r="H29" s="65"/>
      <c r="I29" s="117">
        <f>SUM(I27:I28)</f>
        <v>0</v>
      </c>
    </row>
    <row r="30" spans="1:9" ht="6" customHeight="1" x14ac:dyDescent="0.2">
      <c r="A30" s="95"/>
      <c r="B30" s="67"/>
      <c r="C30" s="66"/>
      <c r="D30" s="89"/>
      <c r="E30" s="66"/>
      <c r="F30" s="193"/>
      <c r="G30" s="66"/>
      <c r="H30" s="66"/>
      <c r="I30" s="66"/>
    </row>
    <row r="31" spans="1:9" ht="12" customHeight="1" x14ac:dyDescent="0.2">
      <c r="A31" s="87">
        <v>15</v>
      </c>
      <c r="B31" s="88" t="s">
        <v>235</v>
      </c>
      <c r="C31" s="340">
        <f>'Costs Detail'!C163</f>
        <v>0</v>
      </c>
      <c r="D31" s="89"/>
      <c r="E31" s="115">
        <f>'Costs Detail'!E163</f>
        <v>0</v>
      </c>
      <c r="F31" s="116">
        <f>'Costs Detail'!F163</f>
        <v>0</v>
      </c>
      <c r="G31" s="342">
        <f>'Costs Detail'!G163</f>
        <v>0</v>
      </c>
      <c r="H31" s="64"/>
      <c r="I31" s="115">
        <f>'Costs Detail'!H163</f>
        <v>0</v>
      </c>
    </row>
    <row r="32" spans="1:9" ht="12" customHeight="1" x14ac:dyDescent="0.2">
      <c r="A32" s="101"/>
      <c r="B32" s="57" t="s">
        <v>168</v>
      </c>
      <c r="C32" s="341">
        <f>SUM(C31:C31)</f>
        <v>0</v>
      </c>
      <c r="D32" s="89"/>
      <c r="E32" s="117">
        <f>SUM(E31:E31)</f>
        <v>0</v>
      </c>
      <c r="F32" s="118">
        <f>SUM(F31:F31)</f>
        <v>0</v>
      </c>
      <c r="G32" s="343">
        <f>SUM(G31:G31)</f>
        <v>0</v>
      </c>
      <c r="H32" s="65"/>
      <c r="I32" s="117">
        <f>SUM(I31:I31)</f>
        <v>0</v>
      </c>
    </row>
    <row r="33" spans="1:11" ht="6" customHeight="1" x14ac:dyDescent="0.2">
      <c r="A33" s="102"/>
      <c r="B33" s="67"/>
      <c r="C33" s="66"/>
      <c r="D33" s="89"/>
      <c r="E33" s="66"/>
      <c r="F33" s="66"/>
      <c r="G33" s="193"/>
      <c r="H33" s="66"/>
      <c r="I33" s="66"/>
    </row>
    <row r="34" spans="1:11" s="56" customFormat="1" ht="12" customHeight="1" x14ac:dyDescent="0.2">
      <c r="A34" s="103" t="s">
        <v>1</v>
      </c>
      <c r="B34" s="93" t="s">
        <v>43</v>
      </c>
      <c r="C34" s="341">
        <f>'Costs Detail'!C167</f>
        <v>0</v>
      </c>
      <c r="D34" s="94"/>
      <c r="E34" s="117">
        <f>'Costs Detail'!E167</f>
        <v>0</v>
      </c>
      <c r="F34" s="118">
        <f>'Costs Detail'!F167</f>
        <v>0</v>
      </c>
      <c r="G34" s="343">
        <f>'Costs Detail'!G167</f>
        <v>0</v>
      </c>
      <c r="H34" s="65"/>
      <c r="I34" s="117">
        <f>'Costs Detail'!H167</f>
        <v>0</v>
      </c>
    </row>
    <row r="35" spans="1:11" ht="6" customHeight="1" x14ac:dyDescent="0.2">
      <c r="A35" s="102"/>
      <c r="B35" s="96"/>
      <c r="C35" s="68"/>
      <c r="D35" s="89"/>
      <c r="E35" s="68"/>
      <c r="F35" s="68"/>
      <c r="G35" s="192"/>
      <c r="H35" s="68"/>
      <c r="I35" s="68"/>
    </row>
    <row r="36" spans="1:11" s="56" customFormat="1" ht="12" customHeight="1" x14ac:dyDescent="0.2">
      <c r="A36" s="103" t="s">
        <v>167</v>
      </c>
      <c r="B36" s="93" t="s">
        <v>44</v>
      </c>
      <c r="C36" s="341">
        <f>'Costs Detail'!C169</f>
        <v>0</v>
      </c>
      <c r="D36" s="94"/>
      <c r="E36" s="117">
        <f>'Costs Detail'!E169</f>
        <v>0</v>
      </c>
      <c r="F36" s="118">
        <f>'Costs Detail'!F169</f>
        <v>0</v>
      </c>
      <c r="G36" s="343">
        <f>'Costs Detail'!G169</f>
        <v>0</v>
      </c>
      <c r="H36" s="65"/>
      <c r="I36" s="117">
        <f>'Costs Detail'!H169</f>
        <v>0</v>
      </c>
    </row>
    <row r="37" spans="1:11" ht="6" customHeight="1" x14ac:dyDescent="0.2">
      <c r="A37" s="102"/>
      <c r="B37" s="96"/>
      <c r="C37" s="68"/>
      <c r="D37" s="89"/>
      <c r="E37" s="68"/>
      <c r="F37" s="320"/>
      <c r="G37" s="68"/>
      <c r="H37" s="68"/>
      <c r="I37" s="68"/>
    </row>
    <row r="38" spans="1:11" s="56" customFormat="1" ht="12" customHeight="1" thickBot="1" x14ac:dyDescent="0.25">
      <c r="A38" s="132"/>
      <c r="B38" s="133" t="s">
        <v>322</v>
      </c>
      <c r="C38" s="406">
        <f>'Costs Detail'!C172</f>
        <v>0</v>
      </c>
      <c r="D38" s="86"/>
      <c r="E38" s="407">
        <f>'Costs Detail'!E172</f>
        <v>0</v>
      </c>
      <c r="F38" s="408">
        <f>'Costs Detail'!F172</f>
        <v>0</v>
      </c>
      <c r="G38" s="134">
        <f>'Costs Detail'!G172</f>
        <v>0</v>
      </c>
      <c r="H38" s="409"/>
      <c r="I38" s="406">
        <f>'Costs Detail'!H172</f>
        <v>0</v>
      </c>
    </row>
    <row r="39" spans="1:11" s="56" customFormat="1" ht="12" customHeight="1" thickTop="1" x14ac:dyDescent="0.2">
      <c r="A39" s="326"/>
      <c r="B39" s="319"/>
      <c r="C39" s="325"/>
      <c r="D39" s="73"/>
      <c r="E39" s="325"/>
      <c r="F39" s="325"/>
      <c r="G39" s="325"/>
      <c r="H39" s="325"/>
      <c r="I39" s="325"/>
    </row>
    <row r="40" spans="1:11" s="56" customFormat="1" ht="12" customHeight="1" x14ac:dyDescent="0.2">
      <c r="A40" s="103" t="s">
        <v>80</v>
      </c>
      <c r="B40" s="434" t="s">
        <v>343</v>
      </c>
      <c r="C40" s="341">
        <f>'Costs Detail'!C174</f>
        <v>0</v>
      </c>
      <c r="D40" s="94"/>
      <c r="E40" s="86"/>
      <c r="F40" s="86"/>
      <c r="G40" s="410">
        <f>'Costs Detail'!G174</f>
        <v>0</v>
      </c>
      <c r="H40" s="86"/>
      <c r="I40" s="86"/>
    </row>
    <row r="41" spans="1:11" s="56" customFormat="1" ht="12" customHeight="1" x14ac:dyDescent="0.2">
      <c r="A41" s="101"/>
      <c r="B41" s="411"/>
      <c r="C41" s="333"/>
      <c r="D41" s="94"/>
      <c r="E41" s="86"/>
      <c r="F41" s="86"/>
      <c r="G41" s="86"/>
      <c r="H41" s="86"/>
      <c r="I41" s="86"/>
    </row>
    <row r="42" spans="1:11" ht="12" customHeight="1" x14ac:dyDescent="0.2">
      <c r="A42" s="412"/>
      <c r="B42" s="413" t="s">
        <v>336</v>
      </c>
      <c r="C42" s="414">
        <f>'Costs Detail'!C176</f>
        <v>0</v>
      </c>
      <c r="D42" s="415"/>
      <c r="E42" s="414">
        <f>E38+E40</f>
        <v>0</v>
      </c>
      <c r="F42" s="414">
        <f>F38+F40</f>
        <v>0</v>
      </c>
      <c r="G42" s="414">
        <f>G38+G40</f>
        <v>0</v>
      </c>
      <c r="H42" s="415"/>
      <c r="I42" s="414">
        <f>I38+I40</f>
        <v>0</v>
      </c>
    </row>
    <row r="43" spans="1:11" ht="12.75" thickBot="1" x14ac:dyDescent="0.25">
      <c r="A43" s="85"/>
      <c r="B43" s="104"/>
      <c r="C43" s="104"/>
      <c r="D43" s="104"/>
      <c r="E43" s="104"/>
      <c r="F43" s="104"/>
      <c r="G43" s="104"/>
      <c r="H43" s="104"/>
      <c r="I43" s="104"/>
      <c r="J43" s="171"/>
      <c r="K43" s="171"/>
    </row>
    <row r="44" spans="1:11" ht="13.5" thickBot="1" x14ac:dyDescent="0.25">
      <c r="A44" s="177"/>
      <c r="B44" s="467" t="s">
        <v>239</v>
      </c>
      <c r="C44" s="468"/>
      <c r="D44" s="469"/>
      <c r="E44" s="469"/>
      <c r="F44" s="469"/>
      <c r="G44" s="469"/>
      <c r="H44" s="469"/>
      <c r="I44" s="470"/>
      <c r="J44" s="171"/>
      <c r="K44" s="171"/>
    </row>
    <row r="45" spans="1:11" s="1" customFormat="1" ht="24" customHeight="1" x14ac:dyDescent="0.2">
      <c r="A45" s="177"/>
      <c r="B45" s="416" t="s">
        <v>243</v>
      </c>
      <c r="C45" s="417" t="s">
        <v>345</v>
      </c>
      <c r="D45" s="177"/>
      <c r="E45" s="353"/>
      <c r="F45" s="353"/>
      <c r="G45" s="452" t="s">
        <v>331</v>
      </c>
      <c r="H45" s="453"/>
      <c r="I45" s="454" t="s">
        <v>332</v>
      </c>
      <c r="J45" s="212"/>
      <c r="K45" s="212"/>
    </row>
    <row r="46" spans="1:11" ht="12" customHeight="1" x14ac:dyDescent="0.2">
      <c r="A46" s="418"/>
      <c r="B46" s="419" t="str">
        <f>'Costs Detail'!B182</f>
        <v>-</v>
      </c>
      <c r="C46" s="420">
        <f>'Costs Detail'!C182</f>
        <v>0</v>
      </c>
      <c r="D46" s="418"/>
      <c r="E46" s="23"/>
      <c r="F46" s="23"/>
      <c r="G46" s="421">
        <f>'Costs Detail'!G182</f>
        <v>0</v>
      </c>
      <c r="H46" s="418"/>
      <c r="I46" s="421">
        <f>'Costs Detail'!H182</f>
        <v>0</v>
      </c>
      <c r="J46" s="171"/>
      <c r="K46" s="171"/>
    </row>
    <row r="47" spans="1:11" s="1" customFormat="1" ht="12" customHeight="1" x14ac:dyDescent="0.2">
      <c r="A47" s="177"/>
      <c r="B47" s="419" t="str">
        <f>'Costs Detail'!B183</f>
        <v>-</v>
      </c>
      <c r="C47" s="422">
        <f>'Costs Detail'!C183</f>
        <v>0</v>
      </c>
      <c r="D47" s="177"/>
      <c r="E47" s="23"/>
      <c r="F47" s="23"/>
      <c r="G47" s="421">
        <f>'Costs Detail'!G183</f>
        <v>0</v>
      </c>
      <c r="H47" s="177"/>
      <c r="I47" s="421">
        <f>'Costs Detail'!H183</f>
        <v>0</v>
      </c>
      <c r="J47" s="212"/>
      <c r="K47" s="212"/>
    </row>
    <row r="48" spans="1:11" s="1" customFormat="1" ht="12" customHeight="1" thickBot="1" x14ac:dyDescent="0.25">
      <c r="A48" s="177"/>
      <c r="B48" s="423" t="s">
        <v>342</v>
      </c>
      <c r="C48" s="424">
        <f>'Costs Detail'!C184</f>
        <v>0</v>
      </c>
      <c r="D48" s="177"/>
      <c r="E48" s="425"/>
      <c r="F48" s="425"/>
      <c r="G48" s="426">
        <f>'Costs Detail'!G184</f>
        <v>0</v>
      </c>
      <c r="H48" s="418"/>
      <c r="I48" s="426">
        <f>'Costs Detail'!H184</f>
        <v>0</v>
      </c>
      <c r="J48" s="212"/>
      <c r="K48" s="212"/>
    </row>
    <row r="49" spans="1:1023 1025:2047 2049:3071 3073:4095 4097:5119 5121:6143 6145:7167 7169:8191 8193:9215 9217:10239 10241:11263 11265:12287 12289:13311 13313:14335 14337:15359 15361:16383" s="317" customFormat="1" ht="12" customHeight="1" x14ac:dyDescent="0.2">
      <c r="A49" s="177"/>
      <c r="B49" s="427"/>
      <c r="C49" s="425"/>
      <c r="D49" s="177"/>
      <c r="E49" s="428"/>
      <c r="F49" s="429"/>
      <c r="G49" s="429"/>
      <c r="H49" s="418"/>
      <c r="I49" s="418"/>
      <c r="K49" s="120"/>
      <c r="O49" s="215"/>
      <c r="Q49" s="390"/>
      <c r="S49" s="120"/>
      <c r="W49" s="215"/>
      <c r="Y49" s="390"/>
      <c r="AA49" s="120"/>
      <c r="AE49" s="215"/>
      <c r="AG49" s="390"/>
      <c r="AI49" s="120"/>
      <c r="AM49" s="215"/>
      <c r="AO49" s="390"/>
      <c r="AQ49" s="120"/>
      <c r="AU49" s="215"/>
      <c r="AW49" s="390"/>
      <c r="AY49" s="120"/>
      <c r="BC49" s="215"/>
      <c r="BE49" s="390"/>
      <c r="BG49" s="120"/>
      <c r="BK49" s="215"/>
      <c r="BM49" s="390"/>
      <c r="BO49" s="120"/>
      <c r="BS49" s="215"/>
      <c r="BU49" s="390"/>
      <c r="BW49" s="120"/>
      <c r="CA49" s="215"/>
      <c r="CC49" s="390"/>
      <c r="CE49" s="120"/>
      <c r="CI49" s="215"/>
      <c r="CK49" s="390"/>
      <c r="CM49" s="120"/>
      <c r="CQ49" s="215"/>
      <c r="CS49" s="390"/>
      <c r="CU49" s="120"/>
      <c r="CY49" s="215"/>
      <c r="DA49" s="390"/>
      <c r="DC49" s="120"/>
      <c r="DG49" s="215"/>
      <c r="DI49" s="390"/>
      <c r="DK49" s="120"/>
      <c r="DO49" s="215"/>
      <c r="DQ49" s="390"/>
      <c r="DS49" s="120"/>
      <c r="DW49" s="215"/>
      <c r="DY49" s="390"/>
      <c r="EA49" s="120"/>
      <c r="EE49" s="215"/>
      <c r="EG49" s="390"/>
      <c r="EI49" s="120"/>
      <c r="EM49" s="215"/>
      <c r="EO49" s="390"/>
      <c r="EQ49" s="120"/>
      <c r="EU49" s="215"/>
      <c r="EW49" s="390"/>
      <c r="EY49" s="120"/>
      <c r="FC49" s="215"/>
      <c r="FE49" s="390"/>
      <c r="FG49" s="120"/>
      <c r="FK49" s="215"/>
      <c r="FM49" s="390"/>
      <c r="FO49" s="120"/>
      <c r="FS49" s="215"/>
      <c r="FU49" s="390"/>
      <c r="FW49" s="120"/>
      <c r="GA49" s="215"/>
      <c r="GC49" s="390"/>
      <c r="GE49" s="120"/>
      <c r="GI49" s="215"/>
      <c r="GK49" s="390"/>
      <c r="GM49" s="120"/>
      <c r="GQ49" s="215"/>
      <c r="GS49" s="390"/>
      <c r="GU49" s="120"/>
      <c r="GY49" s="215"/>
      <c r="HA49" s="390"/>
      <c r="HC49" s="120"/>
      <c r="HG49" s="215"/>
      <c r="HI49" s="390"/>
      <c r="HK49" s="120"/>
      <c r="HO49" s="215"/>
      <c r="HQ49" s="390"/>
      <c r="HS49" s="120"/>
      <c r="HW49" s="215"/>
      <c r="HY49" s="390"/>
      <c r="IA49" s="120"/>
      <c r="IE49" s="215"/>
      <c r="IG49" s="390"/>
      <c r="II49" s="120"/>
      <c r="IM49" s="215"/>
      <c r="IO49" s="390"/>
      <c r="IQ49" s="120"/>
      <c r="IU49" s="215"/>
      <c r="IW49" s="390"/>
      <c r="IY49" s="120"/>
      <c r="JC49" s="215"/>
      <c r="JE49" s="390"/>
      <c r="JG49" s="120"/>
      <c r="JK49" s="215"/>
      <c r="JM49" s="390"/>
      <c r="JO49" s="120"/>
      <c r="JS49" s="215"/>
      <c r="JU49" s="390"/>
      <c r="JW49" s="120"/>
      <c r="KA49" s="215"/>
      <c r="KC49" s="390"/>
      <c r="KE49" s="120"/>
      <c r="KI49" s="215"/>
      <c r="KK49" s="390"/>
      <c r="KM49" s="120"/>
      <c r="KQ49" s="215"/>
      <c r="KS49" s="390"/>
      <c r="KU49" s="120"/>
      <c r="KY49" s="215"/>
      <c r="LA49" s="390"/>
      <c r="LC49" s="120"/>
      <c r="LG49" s="215"/>
      <c r="LI49" s="390"/>
      <c r="LK49" s="120"/>
      <c r="LO49" s="215"/>
      <c r="LQ49" s="390"/>
      <c r="LS49" s="120"/>
      <c r="LW49" s="215"/>
      <c r="LY49" s="390"/>
      <c r="MA49" s="120"/>
      <c r="ME49" s="215"/>
      <c r="MG49" s="390"/>
      <c r="MI49" s="120"/>
      <c r="MM49" s="215"/>
      <c r="MO49" s="390"/>
      <c r="MQ49" s="120"/>
      <c r="MU49" s="215"/>
      <c r="MW49" s="390"/>
      <c r="MY49" s="120"/>
      <c r="NC49" s="215"/>
      <c r="NE49" s="390"/>
      <c r="NG49" s="120"/>
      <c r="NK49" s="215"/>
      <c r="NM49" s="390"/>
      <c r="NO49" s="120"/>
      <c r="NS49" s="215"/>
      <c r="NU49" s="390"/>
      <c r="NW49" s="120"/>
      <c r="OA49" s="215"/>
      <c r="OC49" s="390"/>
      <c r="OE49" s="120"/>
      <c r="OI49" s="215"/>
      <c r="OK49" s="390"/>
      <c r="OM49" s="120"/>
      <c r="OQ49" s="215"/>
      <c r="OS49" s="390"/>
      <c r="OU49" s="120"/>
      <c r="OY49" s="215"/>
      <c r="PA49" s="390"/>
      <c r="PC49" s="120"/>
      <c r="PG49" s="215"/>
      <c r="PI49" s="390"/>
      <c r="PK49" s="120"/>
      <c r="PO49" s="215"/>
      <c r="PQ49" s="390"/>
      <c r="PS49" s="120"/>
      <c r="PW49" s="215"/>
      <c r="PY49" s="390"/>
      <c r="QA49" s="120"/>
      <c r="QE49" s="215"/>
      <c r="QG49" s="390"/>
      <c r="QI49" s="120"/>
      <c r="QM49" s="215"/>
      <c r="QO49" s="390"/>
      <c r="QQ49" s="120"/>
      <c r="QU49" s="215"/>
      <c r="QW49" s="390"/>
      <c r="QY49" s="120"/>
      <c r="RC49" s="215"/>
      <c r="RE49" s="390"/>
      <c r="RG49" s="120"/>
      <c r="RK49" s="215"/>
      <c r="RM49" s="390"/>
      <c r="RO49" s="120"/>
      <c r="RS49" s="215"/>
      <c r="RU49" s="390"/>
      <c r="RW49" s="120"/>
      <c r="SA49" s="215"/>
      <c r="SC49" s="390"/>
      <c r="SE49" s="120"/>
      <c r="SI49" s="215"/>
      <c r="SK49" s="390"/>
      <c r="SM49" s="120"/>
      <c r="SQ49" s="215"/>
      <c r="SS49" s="390"/>
      <c r="SU49" s="120"/>
      <c r="SY49" s="215"/>
      <c r="TA49" s="390"/>
      <c r="TC49" s="120"/>
      <c r="TG49" s="215"/>
      <c r="TI49" s="390"/>
      <c r="TK49" s="120"/>
      <c r="TO49" s="215"/>
      <c r="TQ49" s="390"/>
      <c r="TS49" s="120"/>
      <c r="TW49" s="215"/>
      <c r="TY49" s="390"/>
      <c r="UA49" s="120"/>
      <c r="UE49" s="215"/>
      <c r="UG49" s="390"/>
      <c r="UI49" s="120"/>
      <c r="UM49" s="215"/>
      <c r="UO49" s="390"/>
      <c r="UQ49" s="120"/>
      <c r="UU49" s="215"/>
      <c r="UW49" s="390"/>
      <c r="UY49" s="120"/>
      <c r="VC49" s="215"/>
      <c r="VE49" s="390"/>
      <c r="VG49" s="120"/>
      <c r="VK49" s="215"/>
      <c r="VM49" s="390"/>
      <c r="VO49" s="120"/>
      <c r="VS49" s="215"/>
      <c r="VU49" s="390"/>
      <c r="VW49" s="120"/>
      <c r="WA49" s="215"/>
      <c r="WC49" s="390"/>
      <c r="WE49" s="120"/>
      <c r="WI49" s="215"/>
      <c r="WK49" s="390"/>
      <c r="WM49" s="120"/>
      <c r="WQ49" s="215"/>
      <c r="WS49" s="390"/>
      <c r="WU49" s="120"/>
      <c r="WY49" s="215"/>
      <c r="XA49" s="390"/>
      <c r="XC49" s="120"/>
      <c r="XG49" s="215"/>
      <c r="XI49" s="390"/>
      <c r="XK49" s="120"/>
      <c r="XO49" s="215"/>
      <c r="XQ49" s="390"/>
      <c r="XS49" s="120"/>
      <c r="XW49" s="215"/>
      <c r="XY49" s="390"/>
      <c r="YA49" s="120"/>
      <c r="YE49" s="215"/>
      <c r="YG49" s="390"/>
      <c r="YI49" s="120"/>
      <c r="YM49" s="215"/>
      <c r="YO49" s="390"/>
      <c r="YQ49" s="120"/>
      <c r="YU49" s="215"/>
      <c r="YW49" s="390"/>
      <c r="YY49" s="120"/>
      <c r="ZC49" s="215"/>
      <c r="ZE49" s="390"/>
      <c r="ZG49" s="120"/>
      <c r="ZK49" s="215"/>
      <c r="ZM49" s="390"/>
      <c r="ZO49" s="120"/>
      <c r="ZS49" s="215"/>
      <c r="ZU49" s="390"/>
      <c r="ZW49" s="120"/>
      <c r="AAA49" s="215"/>
      <c r="AAC49" s="390"/>
      <c r="AAE49" s="120"/>
      <c r="AAI49" s="215"/>
      <c r="AAK49" s="390"/>
      <c r="AAM49" s="120"/>
      <c r="AAQ49" s="215"/>
      <c r="AAS49" s="390"/>
      <c r="AAU49" s="120"/>
      <c r="AAY49" s="215"/>
      <c r="ABA49" s="390"/>
      <c r="ABC49" s="120"/>
      <c r="ABG49" s="215"/>
      <c r="ABI49" s="390"/>
      <c r="ABK49" s="120"/>
      <c r="ABO49" s="215"/>
      <c r="ABQ49" s="390"/>
      <c r="ABS49" s="120"/>
      <c r="ABW49" s="215"/>
      <c r="ABY49" s="390"/>
      <c r="ACA49" s="120"/>
      <c r="ACE49" s="215"/>
      <c r="ACG49" s="390"/>
      <c r="ACI49" s="120"/>
      <c r="ACM49" s="215"/>
      <c r="ACO49" s="390"/>
      <c r="ACQ49" s="120"/>
      <c r="ACU49" s="215"/>
      <c r="ACW49" s="390"/>
      <c r="ACY49" s="120"/>
      <c r="ADC49" s="215"/>
      <c r="ADE49" s="390"/>
      <c r="ADG49" s="120"/>
      <c r="ADK49" s="215"/>
      <c r="ADM49" s="390"/>
      <c r="ADO49" s="120"/>
      <c r="ADS49" s="215"/>
      <c r="ADU49" s="390"/>
      <c r="ADW49" s="120"/>
      <c r="AEA49" s="215"/>
      <c r="AEC49" s="390"/>
      <c r="AEE49" s="120"/>
      <c r="AEI49" s="215"/>
      <c r="AEK49" s="390"/>
      <c r="AEM49" s="120"/>
      <c r="AEQ49" s="215"/>
      <c r="AES49" s="390"/>
      <c r="AEU49" s="120"/>
      <c r="AEY49" s="215"/>
      <c r="AFA49" s="390"/>
      <c r="AFC49" s="120"/>
      <c r="AFG49" s="215"/>
      <c r="AFI49" s="390"/>
      <c r="AFK49" s="120"/>
      <c r="AFO49" s="215"/>
      <c r="AFQ49" s="390"/>
      <c r="AFS49" s="120"/>
      <c r="AFW49" s="215"/>
      <c r="AFY49" s="390"/>
      <c r="AGA49" s="120"/>
      <c r="AGE49" s="215"/>
      <c r="AGG49" s="390"/>
      <c r="AGI49" s="120"/>
      <c r="AGM49" s="215"/>
      <c r="AGO49" s="390"/>
      <c r="AGQ49" s="120"/>
      <c r="AGU49" s="215"/>
      <c r="AGW49" s="390"/>
      <c r="AGY49" s="120"/>
      <c r="AHC49" s="215"/>
      <c r="AHE49" s="390"/>
      <c r="AHG49" s="120"/>
      <c r="AHK49" s="215"/>
      <c r="AHM49" s="390"/>
      <c r="AHO49" s="120"/>
      <c r="AHS49" s="215"/>
      <c r="AHU49" s="390"/>
      <c r="AHW49" s="120"/>
      <c r="AIA49" s="215"/>
      <c r="AIC49" s="390"/>
      <c r="AIE49" s="120"/>
      <c r="AII49" s="215"/>
      <c r="AIK49" s="390"/>
      <c r="AIM49" s="120"/>
      <c r="AIQ49" s="215"/>
      <c r="AIS49" s="390"/>
      <c r="AIU49" s="120"/>
      <c r="AIY49" s="215"/>
      <c r="AJA49" s="390"/>
      <c r="AJC49" s="120"/>
      <c r="AJG49" s="215"/>
      <c r="AJI49" s="390"/>
      <c r="AJK49" s="120"/>
      <c r="AJO49" s="215"/>
      <c r="AJQ49" s="390"/>
      <c r="AJS49" s="120"/>
      <c r="AJW49" s="215"/>
      <c r="AJY49" s="390"/>
      <c r="AKA49" s="120"/>
      <c r="AKE49" s="215"/>
      <c r="AKG49" s="390"/>
      <c r="AKI49" s="120"/>
      <c r="AKM49" s="215"/>
      <c r="AKO49" s="390"/>
      <c r="AKQ49" s="120"/>
      <c r="AKU49" s="215"/>
      <c r="AKW49" s="390"/>
      <c r="AKY49" s="120"/>
      <c r="ALC49" s="215"/>
      <c r="ALE49" s="390"/>
      <c r="ALG49" s="120"/>
      <c r="ALK49" s="215"/>
      <c r="ALM49" s="390"/>
      <c r="ALO49" s="120"/>
      <c r="ALS49" s="215"/>
      <c r="ALU49" s="390"/>
      <c r="ALW49" s="120"/>
      <c r="AMA49" s="215"/>
      <c r="AMC49" s="390"/>
      <c r="AME49" s="120"/>
      <c r="AMI49" s="215"/>
      <c r="AMK49" s="390"/>
      <c r="AMM49" s="120"/>
      <c r="AMQ49" s="215"/>
      <c r="AMS49" s="390"/>
      <c r="AMU49" s="120"/>
      <c r="AMY49" s="215"/>
      <c r="ANA49" s="390"/>
      <c r="ANC49" s="120"/>
      <c r="ANG49" s="215"/>
      <c r="ANI49" s="390"/>
      <c r="ANK49" s="120"/>
      <c r="ANO49" s="215"/>
      <c r="ANQ49" s="390"/>
      <c r="ANS49" s="120"/>
      <c r="ANW49" s="215"/>
      <c r="ANY49" s="390"/>
      <c r="AOA49" s="120"/>
      <c r="AOE49" s="215"/>
      <c r="AOG49" s="390"/>
      <c r="AOI49" s="120"/>
      <c r="AOM49" s="215"/>
      <c r="AOO49" s="390"/>
      <c r="AOQ49" s="120"/>
      <c r="AOU49" s="215"/>
      <c r="AOW49" s="390"/>
      <c r="AOY49" s="120"/>
      <c r="APC49" s="215"/>
      <c r="APE49" s="390"/>
      <c r="APG49" s="120"/>
      <c r="APK49" s="215"/>
      <c r="APM49" s="390"/>
      <c r="APO49" s="120"/>
      <c r="APS49" s="215"/>
      <c r="APU49" s="390"/>
      <c r="APW49" s="120"/>
      <c r="AQA49" s="215"/>
      <c r="AQC49" s="390"/>
      <c r="AQE49" s="120"/>
      <c r="AQI49" s="215"/>
      <c r="AQK49" s="390"/>
      <c r="AQM49" s="120"/>
      <c r="AQQ49" s="215"/>
      <c r="AQS49" s="390"/>
      <c r="AQU49" s="120"/>
      <c r="AQY49" s="215"/>
      <c r="ARA49" s="390"/>
      <c r="ARC49" s="120"/>
      <c r="ARG49" s="215"/>
      <c r="ARI49" s="390"/>
      <c r="ARK49" s="120"/>
      <c r="ARO49" s="215"/>
      <c r="ARQ49" s="390"/>
      <c r="ARS49" s="120"/>
      <c r="ARW49" s="215"/>
      <c r="ARY49" s="390"/>
      <c r="ASA49" s="120"/>
      <c r="ASE49" s="215"/>
      <c r="ASG49" s="390"/>
      <c r="ASI49" s="120"/>
      <c r="ASM49" s="215"/>
      <c r="ASO49" s="390"/>
      <c r="ASQ49" s="120"/>
      <c r="ASU49" s="215"/>
      <c r="ASW49" s="390"/>
      <c r="ASY49" s="120"/>
      <c r="ATC49" s="215"/>
      <c r="ATE49" s="390"/>
      <c r="ATG49" s="120"/>
      <c r="ATK49" s="215"/>
      <c r="ATM49" s="390"/>
      <c r="ATO49" s="120"/>
      <c r="ATS49" s="215"/>
      <c r="ATU49" s="390"/>
      <c r="ATW49" s="120"/>
      <c r="AUA49" s="215"/>
      <c r="AUC49" s="390"/>
      <c r="AUE49" s="120"/>
      <c r="AUI49" s="215"/>
      <c r="AUK49" s="390"/>
      <c r="AUM49" s="120"/>
      <c r="AUQ49" s="215"/>
      <c r="AUS49" s="390"/>
      <c r="AUU49" s="120"/>
      <c r="AUY49" s="215"/>
      <c r="AVA49" s="390"/>
      <c r="AVC49" s="120"/>
      <c r="AVG49" s="215"/>
      <c r="AVI49" s="390"/>
      <c r="AVK49" s="120"/>
      <c r="AVO49" s="215"/>
      <c r="AVQ49" s="390"/>
      <c r="AVS49" s="120"/>
      <c r="AVW49" s="215"/>
      <c r="AVY49" s="390"/>
      <c r="AWA49" s="120"/>
      <c r="AWE49" s="215"/>
      <c r="AWG49" s="390"/>
      <c r="AWI49" s="120"/>
      <c r="AWM49" s="215"/>
      <c r="AWO49" s="390"/>
      <c r="AWQ49" s="120"/>
      <c r="AWU49" s="215"/>
      <c r="AWW49" s="390"/>
      <c r="AWY49" s="120"/>
      <c r="AXC49" s="215"/>
      <c r="AXE49" s="390"/>
      <c r="AXG49" s="120"/>
      <c r="AXK49" s="215"/>
      <c r="AXM49" s="390"/>
      <c r="AXO49" s="120"/>
      <c r="AXS49" s="215"/>
      <c r="AXU49" s="390"/>
      <c r="AXW49" s="120"/>
      <c r="AYA49" s="215"/>
      <c r="AYC49" s="390"/>
      <c r="AYE49" s="120"/>
      <c r="AYI49" s="215"/>
      <c r="AYK49" s="390"/>
      <c r="AYM49" s="120"/>
      <c r="AYQ49" s="215"/>
      <c r="AYS49" s="390"/>
      <c r="AYU49" s="120"/>
      <c r="AYY49" s="215"/>
      <c r="AZA49" s="390"/>
      <c r="AZC49" s="120"/>
      <c r="AZG49" s="215"/>
      <c r="AZI49" s="390"/>
      <c r="AZK49" s="120"/>
      <c r="AZO49" s="215"/>
      <c r="AZQ49" s="390"/>
      <c r="AZS49" s="120"/>
      <c r="AZW49" s="215"/>
      <c r="AZY49" s="390"/>
      <c r="BAA49" s="120"/>
      <c r="BAE49" s="215"/>
      <c r="BAG49" s="390"/>
      <c r="BAI49" s="120"/>
      <c r="BAM49" s="215"/>
      <c r="BAO49" s="390"/>
      <c r="BAQ49" s="120"/>
      <c r="BAU49" s="215"/>
      <c r="BAW49" s="390"/>
      <c r="BAY49" s="120"/>
      <c r="BBC49" s="215"/>
      <c r="BBE49" s="390"/>
      <c r="BBG49" s="120"/>
      <c r="BBK49" s="215"/>
      <c r="BBM49" s="390"/>
      <c r="BBO49" s="120"/>
      <c r="BBS49" s="215"/>
      <c r="BBU49" s="390"/>
      <c r="BBW49" s="120"/>
      <c r="BCA49" s="215"/>
      <c r="BCC49" s="390"/>
      <c r="BCE49" s="120"/>
      <c r="BCI49" s="215"/>
      <c r="BCK49" s="390"/>
      <c r="BCM49" s="120"/>
      <c r="BCQ49" s="215"/>
      <c r="BCS49" s="390"/>
      <c r="BCU49" s="120"/>
      <c r="BCY49" s="215"/>
      <c r="BDA49" s="390"/>
      <c r="BDC49" s="120"/>
      <c r="BDG49" s="215"/>
      <c r="BDI49" s="390"/>
      <c r="BDK49" s="120"/>
      <c r="BDO49" s="215"/>
      <c r="BDQ49" s="390"/>
      <c r="BDS49" s="120"/>
      <c r="BDW49" s="215"/>
      <c r="BDY49" s="390"/>
      <c r="BEA49" s="120"/>
      <c r="BEE49" s="215"/>
      <c r="BEG49" s="390"/>
      <c r="BEI49" s="120"/>
      <c r="BEM49" s="215"/>
      <c r="BEO49" s="390"/>
      <c r="BEQ49" s="120"/>
      <c r="BEU49" s="215"/>
      <c r="BEW49" s="390"/>
      <c r="BEY49" s="120"/>
      <c r="BFC49" s="215"/>
      <c r="BFE49" s="390"/>
      <c r="BFG49" s="120"/>
      <c r="BFK49" s="215"/>
      <c r="BFM49" s="390"/>
      <c r="BFO49" s="120"/>
      <c r="BFS49" s="215"/>
      <c r="BFU49" s="390"/>
      <c r="BFW49" s="120"/>
      <c r="BGA49" s="215"/>
      <c r="BGC49" s="390"/>
      <c r="BGE49" s="120"/>
      <c r="BGI49" s="215"/>
      <c r="BGK49" s="390"/>
      <c r="BGM49" s="120"/>
      <c r="BGQ49" s="215"/>
      <c r="BGS49" s="390"/>
      <c r="BGU49" s="120"/>
      <c r="BGY49" s="215"/>
      <c r="BHA49" s="390"/>
      <c r="BHC49" s="120"/>
      <c r="BHG49" s="215"/>
      <c r="BHI49" s="390"/>
      <c r="BHK49" s="120"/>
      <c r="BHO49" s="215"/>
      <c r="BHQ49" s="390"/>
      <c r="BHS49" s="120"/>
      <c r="BHW49" s="215"/>
      <c r="BHY49" s="390"/>
      <c r="BIA49" s="120"/>
      <c r="BIE49" s="215"/>
      <c r="BIG49" s="390"/>
      <c r="BII49" s="120"/>
      <c r="BIM49" s="215"/>
      <c r="BIO49" s="390"/>
      <c r="BIQ49" s="120"/>
      <c r="BIU49" s="215"/>
      <c r="BIW49" s="390"/>
      <c r="BIY49" s="120"/>
      <c r="BJC49" s="215"/>
      <c r="BJE49" s="390"/>
      <c r="BJG49" s="120"/>
      <c r="BJK49" s="215"/>
      <c r="BJM49" s="390"/>
      <c r="BJO49" s="120"/>
      <c r="BJS49" s="215"/>
      <c r="BJU49" s="390"/>
      <c r="BJW49" s="120"/>
      <c r="BKA49" s="215"/>
      <c r="BKC49" s="390"/>
      <c r="BKE49" s="120"/>
      <c r="BKI49" s="215"/>
      <c r="BKK49" s="390"/>
      <c r="BKM49" s="120"/>
      <c r="BKQ49" s="215"/>
      <c r="BKS49" s="390"/>
      <c r="BKU49" s="120"/>
      <c r="BKY49" s="215"/>
      <c r="BLA49" s="390"/>
      <c r="BLC49" s="120"/>
      <c r="BLG49" s="215"/>
      <c r="BLI49" s="390"/>
      <c r="BLK49" s="120"/>
      <c r="BLO49" s="215"/>
      <c r="BLQ49" s="390"/>
      <c r="BLS49" s="120"/>
      <c r="BLW49" s="215"/>
      <c r="BLY49" s="390"/>
      <c r="BMA49" s="120"/>
      <c r="BME49" s="215"/>
      <c r="BMG49" s="390"/>
      <c r="BMI49" s="120"/>
      <c r="BMM49" s="215"/>
      <c r="BMO49" s="390"/>
      <c r="BMQ49" s="120"/>
      <c r="BMU49" s="215"/>
      <c r="BMW49" s="390"/>
      <c r="BMY49" s="120"/>
      <c r="BNC49" s="215"/>
      <c r="BNE49" s="390"/>
      <c r="BNG49" s="120"/>
      <c r="BNK49" s="215"/>
      <c r="BNM49" s="390"/>
      <c r="BNO49" s="120"/>
      <c r="BNS49" s="215"/>
      <c r="BNU49" s="390"/>
      <c r="BNW49" s="120"/>
      <c r="BOA49" s="215"/>
      <c r="BOC49" s="390"/>
      <c r="BOE49" s="120"/>
      <c r="BOI49" s="215"/>
      <c r="BOK49" s="390"/>
      <c r="BOM49" s="120"/>
      <c r="BOQ49" s="215"/>
      <c r="BOS49" s="390"/>
      <c r="BOU49" s="120"/>
      <c r="BOY49" s="215"/>
      <c r="BPA49" s="390"/>
      <c r="BPC49" s="120"/>
      <c r="BPG49" s="215"/>
      <c r="BPI49" s="390"/>
      <c r="BPK49" s="120"/>
      <c r="BPO49" s="215"/>
      <c r="BPQ49" s="390"/>
      <c r="BPS49" s="120"/>
      <c r="BPW49" s="215"/>
      <c r="BPY49" s="390"/>
      <c r="BQA49" s="120"/>
      <c r="BQE49" s="215"/>
      <c r="BQG49" s="390"/>
      <c r="BQI49" s="120"/>
      <c r="BQM49" s="215"/>
      <c r="BQO49" s="390"/>
      <c r="BQQ49" s="120"/>
      <c r="BQU49" s="215"/>
      <c r="BQW49" s="390"/>
      <c r="BQY49" s="120"/>
      <c r="BRC49" s="215"/>
      <c r="BRE49" s="390"/>
      <c r="BRG49" s="120"/>
      <c r="BRK49" s="215"/>
      <c r="BRM49" s="390"/>
      <c r="BRO49" s="120"/>
      <c r="BRS49" s="215"/>
      <c r="BRU49" s="390"/>
      <c r="BRW49" s="120"/>
      <c r="BSA49" s="215"/>
      <c r="BSC49" s="390"/>
      <c r="BSE49" s="120"/>
      <c r="BSI49" s="215"/>
      <c r="BSK49" s="390"/>
      <c r="BSM49" s="120"/>
      <c r="BSQ49" s="215"/>
      <c r="BSS49" s="390"/>
      <c r="BSU49" s="120"/>
      <c r="BSY49" s="215"/>
      <c r="BTA49" s="390"/>
      <c r="BTC49" s="120"/>
      <c r="BTG49" s="215"/>
      <c r="BTI49" s="390"/>
      <c r="BTK49" s="120"/>
      <c r="BTO49" s="215"/>
      <c r="BTQ49" s="390"/>
      <c r="BTS49" s="120"/>
      <c r="BTW49" s="215"/>
      <c r="BTY49" s="390"/>
      <c r="BUA49" s="120"/>
      <c r="BUE49" s="215"/>
      <c r="BUG49" s="390"/>
      <c r="BUI49" s="120"/>
      <c r="BUM49" s="215"/>
      <c r="BUO49" s="390"/>
      <c r="BUQ49" s="120"/>
      <c r="BUU49" s="215"/>
      <c r="BUW49" s="390"/>
      <c r="BUY49" s="120"/>
      <c r="BVC49" s="215"/>
      <c r="BVE49" s="390"/>
      <c r="BVG49" s="120"/>
      <c r="BVK49" s="215"/>
      <c r="BVM49" s="390"/>
      <c r="BVO49" s="120"/>
      <c r="BVS49" s="215"/>
      <c r="BVU49" s="390"/>
      <c r="BVW49" s="120"/>
      <c r="BWA49" s="215"/>
      <c r="BWC49" s="390"/>
      <c r="BWE49" s="120"/>
      <c r="BWI49" s="215"/>
      <c r="BWK49" s="390"/>
      <c r="BWM49" s="120"/>
      <c r="BWQ49" s="215"/>
      <c r="BWS49" s="390"/>
      <c r="BWU49" s="120"/>
      <c r="BWY49" s="215"/>
      <c r="BXA49" s="390"/>
      <c r="BXC49" s="120"/>
      <c r="BXG49" s="215"/>
      <c r="BXI49" s="390"/>
      <c r="BXK49" s="120"/>
      <c r="BXO49" s="215"/>
      <c r="BXQ49" s="390"/>
      <c r="BXS49" s="120"/>
      <c r="BXW49" s="215"/>
      <c r="BXY49" s="390"/>
      <c r="BYA49" s="120"/>
      <c r="BYE49" s="215"/>
      <c r="BYG49" s="390"/>
      <c r="BYI49" s="120"/>
      <c r="BYM49" s="215"/>
      <c r="BYO49" s="390"/>
      <c r="BYQ49" s="120"/>
      <c r="BYU49" s="215"/>
      <c r="BYW49" s="390"/>
      <c r="BYY49" s="120"/>
      <c r="BZC49" s="215"/>
      <c r="BZE49" s="390"/>
      <c r="BZG49" s="120"/>
      <c r="BZK49" s="215"/>
      <c r="BZM49" s="390"/>
      <c r="BZO49" s="120"/>
      <c r="BZS49" s="215"/>
      <c r="BZU49" s="390"/>
      <c r="BZW49" s="120"/>
      <c r="CAA49" s="215"/>
      <c r="CAC49" s="390"/>
      <c r="CAE49" s="120"/>
      <c r="CAI49" s="215"/>
      <c r="CAK49" s="390"/>
      <c r="CAM49" s="120"/>
      <c r="CAQ49" s="215"/>
      <c r="CAS49" s="390"/>
      <c r="CAU49" s="120"/>
      <c r="CAY49" s="215"/>
      <c r="CBA49" s="390"/>
      <c r="CBC49" s="120"/>
      <c r="CBG49" s="215"/>
      <c r="CBI49" s="390"/>
      <c r="CBK49" s="120"/>
      <c r="CBO49" s="215"/>
      <c r="CBQ49" s="390"/>
      <c r="CBS49" s="120"/>
      <c r="CBW49" s="215"/>
      <c r="CBY49" s="390"/>
      <c r="CCA49" s="120"/>
      <c r="CCE49" s="215"/>
      <c r="CCG49" s="390"/>
      <c r="CCI49" s="120"/>
      <c r="CCM49" s="215"/>
      <c r="CCO49" s="390"/>
      <c r="CCQ49" s="120"/>
      <c r="CCU49" s="215"/>
      <c r="CCW49" s="390"/>
      <c r="CCY49" s="120"/>
      <c r="CDC49" s="215"/>
      <c r="CDE49" s="390"/>
      <c r="CDG49" s="120"/>
      <c r="CDK49" s="215"/>
      <c r="CDM49" s="390"/>
      <c r="CDO49" s="120"/>
      <c r="CDS49" s="215"/>
      <c r="CDU49" s="390"/>
      <c r="CDW49" s="120"/>
      <c r="CEA49" s="215"/>
      <c r="CEC49" s="390"/>
      <c r="CEE49" s="120"/>
      <c r="CEI49" s="215"/>
      <c r="CEK49" s="390"/>
      <c r="CEM49" s="120"/>
      <c r="CEQ49" s="215"/>
      <c r="CES49" s="390"/>
      <c r="CEU49" s="120"/>
      <c r="CEY49" s="215"/>
      <c r="CFA49" s="390"/>
      <c r="CFC49" s="120"/>
      <c r="CFG49" s="215"/>
      <c r="CFI49" s="390"/>
      <c r="CFK49" s="120"/>
      <c r="CFO49" s="215"/>
      <c r="CFQ49" s="390"/>
      <c r="CFS49" s="120"/>
      <c r="CFW49" s="215"/>
      <c r="CFY49" s="390"/>
      <c r="CGA49" s="120"/>
      <c r="CGE49" s="215"/>
      <c r="CGG49" s="390"/>
      <c r="CGI49" s="120"/>
      <c r="CGM49" s="215"/>
      <c r="CGO49" s="390"/>
      <c r="CGQ49" s="120"/>
      <c r="CGU49" s="215"/>
      <c r="CGW49" s="390"/>
      <c r="CGY49" s="120"/>
      <c r="CHC49" s="215"/>
      <c r="CHE49" s="390"/>
      <c r="CHG49" s="120"/>
      <c r="CHK49" s="215"/>
      <c r="CHM49" s="390"/>
      <c r="CHO49" s="120"/>
      <c r="CHS49" s="215"/>
      <c r="CHU49" s="390"/>
      <c r="CHW49" s="120"/>
      <c r="CIA49" s="215"/>
      <c r="CIC49" s="390"/>
      <c r="CIE49" s="120"/>
      <c r="CII49" s="215"/>
      <c r="CIK49" s="390"/>
      <c r="CIM49" s="120"/>
      <c r="CIQ49" s="215"/>
      <c r="CIS49" s="390"/>
      <c r="CIU49" s="120"/>
      <c r="CIY49" s="215"/>
      <c r="CJA49" s="390"/>
      <c r="CJC49" s="120"/>
      <c r="CJG49" s="215"/>
      <c r="CJI49" s="390"/>
      <c r="CJK49" s="120"/>
      <c r="CJO49" s="215"/>
      <c r="CJQ49" s="390"/>
      <c r="CJS49" s="120"/>
      <c r="CJW49" s="215"/>
      <c r="CJY49" s="390"/>
      <c r="CKA49" s="120"/>
      <c r="CKE49" s="215"/>
      <c r="CKG49" s="390"/>
      <c r="CKI49" s="120"/>
      <c r="CKM49" s="215"/>
      <c r="CKO49" s="390"/>
      <c r="CKQ49" s="120"/>
      <c r="CKU49" s="215"/>
      <c r="CKW49" s="390"/>
      <c r="CKY49" s="120"/>
      <c r="CLC49" s="215"/>
      <c r="CLE49" s="390"/>
      <c r="CLG49" s="120"/>
      <c r="CLK49" s="215"/>
      <c r="CLM49" s="390"/>
      <c r="CLO49" s="120"/>
      <c r="CLS49" s="215"/>
      <c r="CLU49" s="390"/>
      <c r="CLW49" s="120"/>
      <c r="CMA49" s="215"/>
      <c r="CMC49" s="390"/>
      <c r="CME49" s="120"/>
      <c r="CMI49" s="215"/>
      <c r="CMK49" s="390"/>
      <c r="CMM49" s="120"/>
      <c r="CMQ49" s="215"/>
      <c r="CMS49" s="390"/>
      <c r="CMU49" s="120"/>
      <c r="CMY49" s="215"/>
      <c r="CNA49" s="390"/>
      <c r="CNC49" s="120"/>
      <c r="CNG49" s="215"/>
      <c r="CNI49" s="390"/>
      <c r="CNK49" s="120"/>
      <c r="CNO49" s="215"/>
      <c r="CNQ49" s="390"/>
      <c r="CNS49" s="120"/>
      <c r="CNW49" s="215"/>
      <c r="CNY49" s="390"/>
      <c r="COA49" s="120"/>
      <c r="COE49" s="215"/>
      <c r="COG49" s="390"/>
      <c r="COI49" s="120"/>
      <c r="COM49" s="215"/>
      <c r="COO49" s="390"/>
      <c r="COQ49" s="120"/>
      <c r="COU49" s="215"/>
      <c r="COW49" s="390"/>
      <c r="COY49" s="120"/>
      <c r="CPC49" s="215"/>
      <c r="CPE49" s="390"/>
      <c r="CPG49" s="120"/>
      <c r="CPK49" s="215"/>
      <c r="CPM49" s="390"/>
      <c r="CPO49" s="120"/>
      <c r="CPS49" s="215"/>
      <c r="CPU49" s="390"/>
      <c r="CPW49" s="120"/>
      <c r="CQA49" s="215"/>
      <c r="CQC49" s="390"/>
      <c r="CQE49" s="120"/>
      <c r="CQI49" s="215"/>
      <c r="CQK49" s="390"/>
      <c r="CQM49" s="120"/>
      <c r="CQQ49" s="215"/>
      <c r="CQS49" s="390"/>
      <c r="CQU49" s="120"/>
      <c r="CQY49" s="215"/>
      <c r="CRA49" s="390"/>
      <c r="CRC49" s="120"/>
      <c r="CRG49" s="215"/>
      <c r="CRI49" s="390"/>
      <c r="CRK49" s="120"/>
      <c r="CRO49" s="215"/>
      <c r="CRQ49" s="390"/>
      <c r="CRS49" s="120"/>
      <c r="CRW49" s="215"/>
      <c r="CRY49" s="390"/>
      <c r="CSA49" s="120"/>
      <c r="CSE49" s="215"/>
      <c r="CSG49" s="390"/>
      <c r="CSI49" s="120"/>
      <c r="CSM49" s="215"/>
      <c r="CSO49" s="390"/>
      <c r="CSQ49" s="120"/>
      <c r="CSU49" s="215"/>
      <c r="CSW49" s="390"/>
      <c r="CSY49" s="120"/>
      <c r="CTC49" s="215"/>
      <c r="CTE49" s="390"/>
      <c r="CTG49" s="120"/>
      <c r="CTK49" s="215"/>
      <c r="CTM49" s="390"/>
      <c r="CTO49" s="120"/>
      <c r="CTS49" s="215"/>
      <c r="CTU49" s="390"/>
      <c r="CTW49" s="120"/>
      <c r="CUA49" s="215"/>
      <c r="CUC49" s="390"/>
      <c r="CUE49" s="120"/>
      <c r="CUI49" s="215"/>
      <c r="CUK49" s="390"/>
      <c r="CUM49" s="120"/>
      <c r="CUQ49" s="215"/>
      <c r="CUS49" s="390"/>
      <c r="CUU49" s="120"/>
      <c r="CUY49" s="215"/>
      <c r="CVA49" s="390"/>
      <c r="CVC49" s="120"/>
      <c r="CVG49" s="215"/>
      <c r="CVI49" s="390"/>
      <c r="CVK49" s="120"/>
      <c r="CVO49" s="215"/>
      <c r="CVQ49" s="390"/>
      <c r="CVS49" s="120"/>
      <c r="CVW49" s="215"/>
      <c r="CVY49" s="390"/>
      <c r="CWA49" s="120"/>
      <c r="CWE49" s="215"/>
      <c r="CWG49" s="390"/>
      <c r="CWI49" s="120"/>
      <c r="CWM49" s="215"/>
      <c r="CWO49" s="390"/>
      <c r="CWQ49" s="120"/>
      <c r="CWU49" s="215"/>
      <c r="CWW49" s="390"/>
      <c r="CWY49" s="120"/>
      <c r="CXC49" s="215"/>
      <c r="CXE49" s="390"/>
      <c r="CXG49" s="120"/>
      <c r="CXK49" s="215"/>
      <c r="CXM49" s="390"/>
      <c r="CXO49" s="120"/>
      <c r="CXS49" s="215"/>
      <c r="CXU49" s="390"/>
      <c r="CXW49" s="120"/>
      <c r="CYA49" s="215"/>
      <c r="CYC49" s="390"/>
      <c r="CYE49" s="120"/>
      <c r="CYI49" s="215"/>
      <c r="CYK49" s="390"/>
      <c r="CYM49" s="120"/>
      <c r="CYQ49" s="215"/>
      <c r="CYS49" s="390"/>
      <c r="CYU49" s="120"/>
      <c r="CYY49" s="215"/>
      <c r="CZA49" s="390"/>
      <c r="CZC49" s="120"/>
      <c r="CZG49" s="215"/>
      <c r="CZI49" s="390"/>
      <c r="CZK49" s="120"/>
      <c r="CZO49" s="215"/>
      <c r="CZQ49" s="390"/>
      <c r="CZS49" s="120"/>
      <c r="CZW49" s="215"/>
      <c r="CZY49" s="390"/>
      <c r="DAA49" s="120"/>
      <c r="DAE49" s="215"/>
      <c r="DAG49" s="390"/>
      <c r="DAI49" s="120"/>
      <c r="DAM49" s="215"/>
      <c r="DAO49" s="390"/>
      <c r="DAQ49" s="120"/>
      <c r="DAU49" s="215"/>
      <c r="DAW49" s="390"/>
      <c r="DAY49" s="120"/>
      <c r="DBC49" s="215"/>
      <c r="DBE49" s="390"/>
      <c r="DBG49" s="120"/>
      <c r="DBK49" s="215"/>
      <c r="DBM49" s="390"/>
      <c r="DBO49" s="120"/>
      <c r="DBS49" s="215"/>
      <c r="DBU49" s="390"/>
      <c r="DBW49" s="120"/>
      <c r="DCA49" s="215"/>
      <c r="DCC49" s="390"/>
      <c r="DCE49" s="120"/>
      <c r="DCI49" s="215"/>
      <c r="DCK49" s="390"/>
      <c r="DCM49" s="120"/>
      <c r="DCQ49" s="215"/>
      <c r="DCS49" s="390"/>
      <c r="DCU49" s="120"/>
      <c r="DCY49" s="215"/>
      <c r="DDA49" s="390"/>
      <c r="DDC49" s="120"/>
      <c r="DDG49" s="215"/>
      <c r="DDI49" s="390"/>
      <c r="DDK49" s="120"/>
      <c r="DDO49" s="215"/>
      <c r="DDQ49" s="390"/>
      <c r="DDS49" s="120"/>
      <c r="DDW49" s="215"/>
      <c r="DDY49" s="390"/>
      <c r="DEA49" s="120"/>
      <c r="DEE49" s="215"/>
      <c r="DEG49" s="390"/>
      <c r="DEI49" s="120"/>
      <c r="DEM49" s="215"/>
      <c r="DEO49" s="390"/>
      <c r="DEQ49" s="120"/>
      <c r="DEU49" s="215"/>
      <c r="DEW49" s="390"/>
      <c r="DEY49" s="120"/>
      <c r="DFC49" s="215"/>
      <c r="DFE49" s="390"/>
      <c r="DFG49" s="120"/>
      <c r="DFK49" s="215"/>
      <c r="DFM49" s="390"/>
      <c r="DFO49" s="120"/>
      <c r="DFS49" s="215"/>
      <c r="DFU49" s="390"/>
      <c r="DFW49" s="120"/>
      <c r="DGA49" s="215"/>
      <c r="DGC49" s="390"/>
      <c r="DGE49" s="120"/>
      <c r="DGI49" s="215"/>
      <c r="DGK49" s="390"/>
      <c r="DGM49" s="120"/>
      <c r="DGQ49" s="215"/>
      <c r="DGS49" s="390"/>
      <c r="DGU49" s="120"/>
      <c r="DGY49" s="215"/>
      <c r="DHA49" s="390"/>
      <c r="DHC49" s="120"/>
      <c r="DHG49" s="215"/>
      <c r="DHI49" s="390"/>
      <c r="DHK49" s="120"/>
      <c r="DHO49" s="215"/>
      <c r="DHQ49" s="390"/>
      <c r="DHS49" s="120"/>
      <c r="DHW49" s="215"/>
      <c r="DHY49" s="390"/>
      <c r="DIA49" s="120"/>
      <c r="DIE49" s="215"/>
      <c r="DIG49" s="390"/>
      <c r="DII49" s="120"/>
      <c r="DIM49" s="215"/>
      <c r="DIO49" s="390"/>
      <c r="DIQ49" s="120"/>
      <c r="DIU49" s="215"/>
      <c r="DIW49" s="390"/>
      <c r="DIY49" s="120"/>
      <c r="DJC49" s="215"/>
      <c r="DJE49" s="390"/>
      <c r="DJG49" s="120"/>
      <c r="DJK49" s="215"/>
      <c r="DJM49" s="390"/>
      <c r="DJO49" s="120"/>
      <c r="DJS49" s="215"/>
      <c r="DJU49" s="390"/>
      <c r="DJW49" s="120"/>
      <c r="DKA49" s="215"/>
      <c r="DKC49" s="390"/>
      <c r="DKE49" s="120"/>
      <c r="DKI49" s="215"/>
      <c r="DKK49" s="390"/>
      <c r="DKM49" s="120"/>
      <c r="DKQ49" s="215"/>
      <c r="DKS49" s="390"/>
      <c r="DKU49" s="120"/>
      <c r="DKY49" s="215"/>
      <c r="DLA49" s="390"/>
      <c r="DLC49" s="120"/>
      <c r="DLG49" s="215"/>
      <c r="DLI49" s="390"/>
      <c r="DLK49" s="120"/>
      <c r="DLO49" s="215"/>
      <c r="DLQ49" s="390"/>
      <c r="DLS49" s="120"/>
      <c r="DLW49" s="215"/>
      <c r="DLY49" s="390"/>
      <c r="DMA49" s="120"/>
      <c r="DME49" s="215"/>
      <c r="DMG49" s="390"/>
      <c r="DMI49" s="120"/>
      <c r="DMM49" s="215"/>
      <c r="DMO49" s="390"/>
      <c r="DMQ49" s="120"/>
      <c r="DMU49" s="215"/>
      <c r="DMW49" s="390"/>
      <c r="DMY49" s="120"/>
      <c r="DNC49" s="215"/>
      <c r="DNE49" s="390"/>
      <c r="DNG49" s="120"/>
      <c r="DNK49" s="215"/>
      <c r="DNM49" s="390"/>
      <c r="DNO49" s="120"/>
      <c r="DNS49" s="215"/>
      <c r="DNU49" s="390"/>
      <c r="DNW49" s="120"/>
      <c r="DOA49" s="215"/>
      <c r="DOC49" s="390"/>
      <c r="DOE49" s="120"/>
      <c r="DOI49" s="215"/>
      <c r="DOK49" s="390"/>
      <c r="DOM49" s="120"/>
      <c r="DOQ49" s="215"/>
      <c r="DOS49" s="390"/>
      <c r="DOU49" s="120"/>
      <c r="DOY49" s="215"/>
      <c r="DPA49" s="390"/>
      <c r="DPC49" s="120"/>
      <c r="DPG49" s="215"/>
      <c r="DPI49" s="390"/>
      <c r="DPK49" s="120"/>
      <c r="DPO49" s="215"/>
      <c r="DPQ49" s="390"/>
      <c r="DPS49" s="120"/>
      <c r="DPW49" s="215"/>
      <c r="DPY49" s="390"/>
      <c r="DQA49" s="120"/>
      <c r="DQE49" s="215"/>
      <c r="DQG49" s="390"/>
      <c r="DQI49" s="120"/>
      <c r="DQM49" s="215"/>
      <c r="DQO49" s="390"/>
      <c r="DQQ49" s="120"/>
      <c r="DQU49" s="215"/>
      <c r="DQW49" s="390"/>
      <c r="DQY49" s="120"/>
      <c r="DRC49" s="215"/>
      <c r="DRE49" s="390"/>
      <c r="DRG49" s="120"/>
      <c r="DRK49" s="215"/>
      <c r="DRM49" s="390"/>
      <c r="DRO49" s="120"/>
      <c r="DRS49" s="215"/>
      <c r="DRU49" s="390"/>
      <c r="DRW49" s="120"/>
      <c r="DSA49" s="215"/>
      <c r="DSC49" s="390"/>
      <c r="DSE49" s="120"/>
      <c r="DSI49" s="215"/>
      <c r="DSK49" s="390"/>
      <c r="DSM49" s="120"/>
      <c r="DSQ49" s="215"/>
      <c r="DSS49" s="390"/>
      <c r="DSU49" s="120"/>
      <c r="DSY49" s="215"/>
      <c r="DTA49" s="390"/>
      <c r="DTC49" s="120"/>
      <c r="DTG49" s="215"/>
      <c r="DTI49" s="390"/>
      <c r="DTK49" s="120"/>
      <c r="DTO49" s="215"/>
      <c r="DTQ49" s="390"/>
      <c r="DTS49" s="120"/>
      <c r="DTW49" s="215"/>
      <c r="DTY49" s="390"/>
      <c r="DUA49" s="120"/>
      <c r="DUE49" s="215"/>
      <c r="DUG49" s="390"/>
      <c r="DUI49" s="120"/>
      <c r="DUM49" s="215"/>
      <c r="DUO49" s="390"/>
      <c r="DUQ49" s="120"/>
      <c r="DUU49" s="215"/>
      <c r="DUW49" s="390"/>
      <c r="DUY49" s="120"/>
      <c r="DVC49" s="215"/>
      <c r="DVE49" s="390"/>
      <c r="DVG49" s="120"/>
      <c r="DVK49" s="215"/>
      <c r="DVM49" s="390"/>
      <c r="DVO49" s="120"/>
      <c r="DVS49" s="215"/>
      <c r="DVU49" s="390"/>
      <c r="DVW49" s="120"/>
      <c r="DWA49" s="215"/>
      <c r="DWC49" s="390"/>
      <c r="DWE49" s="120"/>
      <c r="DWI49" s="215"/>
      <c r="DWK49" s="390"/>
      <c r="DWM49" s="120"/>
      <c r="DWQ49" s="215"/>
      <c r="DWS49" s="390"/>
      <c r="DWU49" s="120"/>
      <c r="DWY49" s="215"/>
      <c r="DXA49" s="390"/>
      <c r="DXC49" s="120"/>
      <c r="DXG49" s="215"/>
      <c r="DXI49" s="390"/>
      <c r="DXK49" s="120"/>
      <c r="DXO49" s="215"/>
      <c r="DXQ49" s="390"/>
      <c r="DXS49" s="120"/>
      <c r="DXW49" s="215"/>
      <c r="DXY49" s="390"/>
      <c r="DYA49" s="120"/>
      <c r="DYE49" s="215"/>
      <c r="DYG49" s="390"/>
      <c r="DYI49" s="120"/>
      <c r="DYM49" s="215"/>
      <c r="DYO49" s="390"/>
      <c r="DYQ49" s="120"/>
      <c r="DYU49" s="215"/>
      <c r="DYW49" s="390"/>
      <c r="DYY49" s="120"/>
      <c r="DZC49" s="215"/>
      <c r="DZE49" s="390"/>
      <c r="DZG49" s="120"/>
      <c r="DZK49" s="215"/>
      <c r="DZM49" s="390"/>
      <c r="DZO49" s="120"/>
      <c r="DZS49" s="215"/>
      <c r="DZU49" s="390"/>
      <c r="DZW49" s="120"/>
      <c r="EAA49" s="215"/>
      <c r="EAC49" s="390"/>
      <c r="EAE49" s="120"/>
      <c r="EAI49" s="215"/>
      <c r="EAK49" s="390"/>
      <c r="EAM49" s="120"/>
      <c r="EAQ49" s="215"/>
      <c r="EAS49" s="390"/>
      <c r="EAU49" s="120"/>
      <c r="EAY49" s="215"/>
      <c r="EBA49" s="390"/>
      <c r="EBC49" s="120"/>
      <c r="EBG49" s="215"/>
      <c r="EBI49" s="390"/>
      <c r="EBK49" s="120"/>
      <c r="EBO49" s="215"/>
      <c r="EBQ49" s="390"/>
      <c r="EBS49" s="120"/>
      <c r="EBW49" s="215"/>
      <c r="EBY49" s="390"/>
      <c r="ECA49" s="120"/>
      <c r="ECE49" s="215"/>
      <c r="ECG49" s="390"/>
      <c r="ECI49" s="120"/>
      <c r="ECM49" s="215"/>
      <c r="ECO49" s="390"/>
      <c r="ECQ49" s="120"/>
      <c r="ECU49" s="215"/>
      <c r="ECW49" s="390"/>
      <c r="ECY49" s="120"/>
      <c r="EDC49" s="215"/>
      <c r="EDE49" s="390"/>
      <c r="EDG49" s="120"/>
      <c r="EDK49" s="215"/>
      <c r="EDM49" s="390"/>
      <c r="EDO49" s="120"/>
      <c r="EDS49" s="215"/>
      <c r="EDU49" s="390"/>
      <c r="EDW49" s="120"/>
      <c r="EEA49" s="215"/>
      <c r="EEC49" s="390"/>
      <c r="EEE49" s="120"/>
      <c r="EEI49" s="215"/>
      <c r="EEK49" s="390"/>
      <c r="EEM49" s="120"/>
      <c r="EEQ49" s="215"/>
      <c r="EES49" s="390"/>
      <c r="EEU49" s="120"/>
      <c r="EEY49" s="215"/>
      <c r="EFA49" s="390"/>
      <c r="EFC49" s="120"/>
      <c r="EFG49" s="215"/>
      <c r="EFI49" s="390"/>
      <c r="EFK49" s="120"/>
      <c r="EFO49" s="215"/>
      <c r="EFQ49" s="390"/>
      <c r="EFS49" s="120"/>
      <c r="EFW49" s="215"/>
      <c r="EFY49" s="390"/>
      <c r="EGA49" s="120"/>
      <c r="EGE49" s="215"/>
      <c r="EGG49" s="390"/>
      <c r="EGI49" s="120"/>
      <c r="EGM49" s="215"/>
      <c r="EGO49" s="390"/>
      <c r="EGQ49" s="120"/>
      <c r="EGU49" s="215"/>
      <c r="EGW49" s="390"/>
      <c r="EGY49" s="120"/>
      <c r="EHC49" s="215"/>
      <c r="EHE49" s="390"/>
      <c r="EHG49" s="120"/>
      <c r="EHK49" s="215"/>
      <c r="EHM49" s="390"/>
      <c r="EHO49" s="120"/>
      <c r="EHS49" s="215"/>
      <c r="EHU49" s="390"/>
      <c r="EHW49" s="120"/>
      <c r="EIA49" s="215"/>
      <c r="EIC49" s="390"/>
      <c r="EIE49" s="120"/>
      <c r="EII49" s="215"/>
      <c r="EIK49" s="390"/>
      <c r="EIM49" s="120"/>
      <c r="EIQ49" s="215"/>
      <c r="EIS49" s="390"/>
      <c r="EIU49" s="120"/>
      <c r="EIY49" s="215"/>
      <c r="EJA49" s="390"/>
      <c r="EJC49" s="120"/>
      <c r="EJG49" s="215"/>
      <c r="EJI49" s="390"/>
      <c r="EJK49" s="120"/>
      <c r="EJO49" s="215"/>
      <c r="EJQ49" s="390"/>
      <c r="EJS49" s="120"/>
      <c r="EJW49" s="215"/>
      <c r="EJY49" s="390"/>
      <c r="EKA49" s="120"/>
      <c r="EKE49" s="215"/>
      <c r="EKG49" s="390"/>
      <c r="EKI49" s="120"/>
      <c r="EKM49" s="215"/>
      <c r="EKO49" s="390"/>
      <c r="EKQ49" s="120"/>
      <c r="EKU49" s="215"/>
      <c r="EKW49" s="390"/>
      <c r="EKY49" s="120"/>
      <c r="ELC49" s="215"/>
      <c r="ELE49" s="390"/>
      <c r="ELG49" s="120"/>
      <c r="ELK49" s="215"/>
      <c r="ELM49" s="390"/>
      <c r="ELO49" s="120"/>
      <c r="ELS49" s="215"/>
      <c r="ELU49" s="390"/>
      <c r="ELW49" s="120"/>
      <c r="EMA49" s="215"/>
      <c r="EMC49" s="390"/>
      <c r="EME49" s="120"/>
      <c r="EMI49" s="215"/>
      <c r="EMK49" s="390"/>
      <c r="EMM49" s="120"/>
      <c r="EMQ49" s="215"/>
      <c r="EMS49" s="390"/>
      <c r="EMU49" s="120"/>
      <c r="EMY49" s="215"/>
      <c r="ENA49" s="390"/>
      <c r="ENC49" s="120"/>
      <c r="ENG49" s="215"/>
      <c r="ENI49" s="390"/>
      <c r="ENK49" s="120"/>
      <c r="ENO49" s="215"/>
      <c r="ENQ49" s="390"/>
      <c r="ENS49" s="120"/>
      <c r="ENW49" s="215"/>
      <c r="ENY49" s="390"/>
      <c r="EOA49" s="120"/>
      <c r="EOE49" s="215"/>
      <c r="EOG49" s="390"/>
      <c r="EOI49" s="120"/>
      <c r="EOM49" s="215"/>
      <c r="EOO49" s="390"/>
      <c r="EOQ49" s="120"/>
      <c r="EOU49" s="215"/>
      <c r="EOW49" s="390"/>
      <c r="EOY49" s="120"/>
      <c r="EPC49" s="215"/>
      <c r="EPE49" s="390"/>
      <c r="EPG49" s="120"/>
      <c r="EPK49" s="215"/>
      <c r="EPM49" s="390"/>
      <c r="EPO49" s="120"/>
      <c r="EPS49" s="215"/>
      <c r="EPU49" s="390"/>
      <c r="EPW49" s="120"/>
      <c r="EQA49" s="215"/>
      <c r="EQC49" s="390"/>
      <c r="EQE49" s="120"/>
      <c r="EQI49" s="215"/>
      <c r="EQK49" s="390"/>
      <c r="EQM49" s="120"/>
      <c r="EQQ49" s="215"/>
      <c r="EQS49" s="390"/>
      <c r="EQU49" s="120"/>
      <c r="EQY49" s="215"/>
      <c r="ERA49" s="390"/>
      <c r="ERC49" s="120"/>
      <c r="ERG49" s="215"/>
      <c r="ERI49" s="390"/>
      <c r="ERK49" s="120"/>
      <c r="ERO49" s="215"/>
      <c r="ERQ49" s="390"/>
      <c r="ERS49" s="120"/>
      <c r="ERW49" s="215"/>
      <c r="ERY49" s="390"/>
      <c r="ESA49" s="120"/>
      <c r="ESE49" s="215"/>
      <c r="ESG49" s="390"/>
      <c r="ESI49" s="120"/>
      <c r="ESM49" s="215"/>
      <c r="ESO49" s="390"/>
      <c r="ESQ49" s="120"/>
      <c r="ESU49" s="215"/>
      <c r="ESW49" s="390"/>
      <c r="ESY49" s="120"/>
      <c r="ETC49" s="215"/>
      <c r="ETE49" s="390"/>
      <c r="ETG49" s="120"/>
      <c r="ETK49" s="215"/>
      <c r="ETM49" s="390"/>
      <c r="ETO49" s="120"/>
      <c r="ETS49" s="215"/>
      <c r="ETU49" s="390"/>
      <c r="ETW49" s="120"/>
      <c r="EUA49" s="215"/>
      <c r="EUC49" s="390"/>
      <c r="EUE49" s="120"/>
      <c r="EUI49" s="215"/>
      <c r="EUK49" s="390"/>
      <c r="EUM49" s="120"/>
      <c r="EUQ49" s="215"/>
      <c r="EUS49" s="390"/>
      <c r="EUU49" s="120"/>
      <c r="EUY49" s="215"/>
      <c r="EVA49" s="390"/>
      <c r="EVC49" s="120"/>
      <c r="EVG49" s="215"/>
      <c r="EVI49" s="390"/>
      <c r="EVK49" s="120"/>
      <c r="EVO49" s="215"/>
      <c r="EVQ49" s="390"/>
      <c r="EVS49" s="120"/>
      <c r="EVW49" s="215"/>
      <c r="EVY49" s="390"/>
      <c r="EWA49" s="120"/>
      <c r="EWE49" s="215"/>
      <c r="EWG49" s="390"/>
      <c r="EWI49" s="120"/>
      <c r="EWM49" s="215"/>
      <c r="EWO49" s="390"/>
      <c r="EWQ49" s="120"/>
      <c r="EWU49" s="215"/>
      <c r="EWW49" s="390"/>
      <c r="EWY49" s="120"/>
      <c r="EXC49" s="215"/>
      <c r="EXE49" s="390"/>
      <c r="EXG49" s="120"/>
      <c r="EXK49" s="215"/>
      <c r="EXM49" s="390"/>
      <c r="EXO49" s="120"/>
      <c r="EXS49" s="215"/>
      <c r="EXU49" s="390"/>
      <c r="EXW49" s="120"/>
      <c r="EYA49" s="215"/>
      <c r="EYC49" s="390"/>
      <c r="EYE49" s="120"/>
      <c r="EYI49" s="215"/>
      <c r="EYK49" s="390"/>
      <c r="EYM49" s="120"/>
      <c r="EYQ49" s="215"/>
      <c r="EYS49" s="390"/>
      <c r="EYU49" s="120"/>
      <c r="EYY49" s="215"/>
      <c r="EZA49" s="390"/>
      <c r="EZC49" s="120"/>
      <c r="EZG49" s="215"/>
      <c r="EZI49" s="390"/>
      <c r="EZK49" s="120"/>
      <c r="EZO49" s="215"/>
      <c r="EZQ49" s="390"/>
      <c r="EZS49" s="120"/>
      <c r="EZW49" s="215"/>
      <c r="EZY49" s="390"/>
      <c r="FAA49" s="120"/>
      <c r="FAE49" s="215"/>
      <c r="FAG49" s="390"/>
      <c r="FAI49" s="120"/>
      <c r="FAM49" s="215"/>
      <c r="FAO49" s="390"/>
      <c r="FAQ49" s="120"/>
      <c r="FAU49" s="215"/>
      <c r="FAW49" s="390"/>
      <c r="FAY49" s="120"/>
      <c r="FBC49" s="215"/>
      <c r="FBE49" s="390"/>
      <c r="FBG49" s="120"/>
      <c r="FBK49" s="215"/>
      <c r="FBM49" s="390"/>
      <c r="FBO49" s="120"/>
      <c r="FBS49" s="215"/>
      <c r="FBU49" s="390"/>
      <c r="FBW49" s="120"/>
      <c r="FCA49" s="215"/>
      <c r="FCC49" s="390"/>
      <c r="FCE49" s="120"/>
      <c r="FCI49" s="215"/>
      <c r="FCK49" s="390"/>
      <c r="FCM49" s="120"/>
      <c r="FCQ49" s="215"/>
      <c r="FCS49" s="390"/>
      <c r="FCU49" s="120"/>
      <c r="FCY49" s="215"/>
      <c r="FDA49" s="390"/>
      <c r="FDC49" s="120"/>
      <c r="FDG49" s="215"/>
      <c r="FDI49" s="390"/>
      <c r="FDK49" s="120"/>
      <c r="FDO49" s="215"/>
      <c r="FDQ49" s="390"/>
      <c r="FDS49" s="120"/>
      <c r="FDW49" s="215"/>
      <c r="FDY49" s="390"/>
      <c r="FEA49" s="120"/>
      <c r="FEE49" s="215"/>
      <c r="FEG49" s="390"/>
      <c r="FEI49" s="120"/>
      <c r="FEM49" s="215"/>
      <c r="FEO49" s="390"/>
      <c r="FEQ49" s="120"/>
      <c r="FEU49" s="215"/>
      <c r="FEW49" s="390"/>
      <c r="FEY49" s="120"/>
      <c r="FFC49" s="215"/>
      <c r="FFE49" s="390"/>
      <c r="FFG49" s="120"/>
      <c r="FFK49" s="215"/>
      <c r="FFM49" s="390"/>
      <c r="FFO49" s="120"/>
      <c r="FFS49" s="215"/>
      <c r="FFU49" s="390"/>
      <c r="FFW49" s="120"/>
      <c r="FGA49" s="215"/>
      <c r="FGC49" s="390"/>
      <c r="FGE49" s="120"/>
      <c r="FGI49" s="215"/>
      <c r="FGK49" s="390"/>
      <c r="FGM49" s="120"/>
      <c r="FGQ49" s="215"/>
      <c r="FGS49" s="390"/>
      <c r="FGU49" s="120"/>
      <c r="FGY49" s="215"/>
      <c r="FHA49" s="390"/>
      <c r="FHC49" s="120"/>
      <c r="FHG49" s="215"/>
      <c r="FHI49" s="390"/>
      <c r="FHK49" s="120"/>
      <c r="FHO49" s="215"/>
      <c r="FHQ49" s="390"/>
      <c r="FHS49" s="120"/>
      <c r="FHW49" s="215"/>
      <c r="FHY49" s="390"/>
      <c r="FIA49" s="120"/>
      <c r="FIE49" s="215"/>
      <c r="FIG49" s="390"/>
      <c r="FII49" s="120"/>
      <c r="FIM49" s="215"/>
      <c r="FIO49" s="390"/>
      <c r="FIQ49" s="120"/>
      <c r="FIU49" s="215"/>
      <c r="FIW49" s="390"/>
      <c r="FIY49" s="120"/>
      <c r="FJC49" s="215"/>
      <c r="FJE49" s="390"/>
      <c r="FJG49" s="120"/>
      <c r="FJK49" s="215"/>
      <c r="FJM49" s="390"/>
      <c r="FJO49" s="120"/>
      <c r="FJS49" s="215"/>
      <c r="FJU49" s="390"/>
      <c r="FJW49" s="120"/>
      <c r="FKA49" s="215"/>
      <c r="FKC49" s="390"/>
      <c r="FKE49" s="120"/>
      <c r="FKI49" s="215"/>
      <c r="FKK49" s="390"/>
      <c r="FKM49" s="120"/>
      <c r="FKQ49" s="215"/>
      <c r="FKS49" s="390"/>
      <c r="FKU49" s="120"/>
      <c r="FKY49" s="215"/>
      <c r="FLA49" s="390"/>
      <c r="FLC49" s="120"/>
      <c r="FLG49" s="215"/>
      <c r="FLI49" s="390"/>
      <c r="FLK49" s="120"/>
      <c r="FLO49" s="215"/>
      <c r="FLQ49" s="390"/>
      <c r="FLS49" s="120"/>
      <c r="FLW49" s="215"/>
      <c r="FLY49" s="390"/>
      <c r="FMA49" s="120"/>
      <c r="FME49" s="215"/>
      <c r="FMG49" s="390"/>
      <c r="FMI49" s="120"/>
      <c r="FMM49" s="215"/>
      <c r="FMO49" s="390"/>
      <c r="FMQ49" s="120"/>
      <c r="FMU49" s="215"/>
      <c r="FMW49" s="390"/>
      <c r="FMY49" s="120"/>
      <c r="FNC49" s="215"/>
      <c r="FNE49" s="390"/>
      <c r="FNG49" s="120"/>
      <c r="FNK49" s="215"/>
      <c r="FNM49" s="390"/>
      <c r="FNO49" s="120"/>
      <c r="FNS49" s="215"/>
      <c r="FNU49" s="390"/>
      <c r="FNW49" s="120"/>
      <c r="FOA49" s="215"/>
      <c r="FOC49" s="390"/>
      <c r="FOE49" s="120"/>
      <c r="FOI49" s="215"/>
      <c r="FOK49" s="390"/>
      <c r="FOM49" s="120"/>
      <c r="FOQ49" s="215"/>
      <c r="FOS49" s="390"/>
      <c r="FOU49" s="120"/>
      <c r="FOY49" s="215"/>
      <c r="FPA49" s="390"/>
      <c r="FPC49" s="120"/>
      <c r="FPG49" s="215"/>
      <c r="FPI49" s="390"/>
      <c r="FPK49" s="120"/>
      <c r="FPO49" s="215"/>
      <c r="FPQ49" s="390"/>
      <c r="FPS49" s="120"/>
      <c r="FPW49" s="215"/>
      <c r="FPY49" s="390"/>
      <c r="FQA49" s="120"/>
      <c r="FQE49" s="215"/>
      <c r="FQG49" s="390"/>
      <c r="FQI49" s="120"/>
      <c r="FQM49" s="215"/>
      <c r="FQO49" s="390"/>
      <c r="FQQ49" s="120"/>
      <c r="FQU49" s="215"/>
      <c r="FQW49" s="390"/>
      <c r="FQY49" s="120"/>
      <c r="FRC49" s="215"/>
      <c r="FRE49" s="390"/>
      <c r="FRG49" s="120"/>
      <c r="FRK49" s="215"/>
      <c r="FRM49" s="390"/>
      <c r="FRO49" s="120"/>
      <c r="FRS49" s="215"/>
      <c r="FRU49" s="390"/>
      <c r="FRW49" s="120"/>
      <c r="FSA49" s="215"/>
      <c r="FSC49" s="390"/>
      <c r="FSE49" s="120"/>
      <c r="FSI49" s="215"/>
      <c r="FSK49" s="390"/>
      <c r="FSM49" s="120"/>
      <c r="FSQ49" s="215"/>
      <c r="FSS49" s="390"/>
      <c r="FSU49" s="120"/>
      <c r="FSY49" s="215"/>
      <c r="FTA49" s="390"/>
      <c r="FTC49" s="120"/>
      <c r="FTG49" s="215"/>
      <c r="FTI49" s="390"/>
      <c r="FTK49" s="120"/>
      <c r="FTO49" s="215"/>
      <c r="FTQ49" s="390"/>
      <c r="FTS49" s="120"/>
      <c r="FTW49" s="215"/>
      <c r="FTY49" s="390"/>
      <c r="FUA49" s="120"/>
      <c r="FUE49" s="215"/>
      <c r="FUG49" s="390"/>
      <c r="FUI49" s="120"/>
      <c r="FUM49" s="215"/>
      <c r="FUO49" s="390"/>
      <c r="FUQ49" s="120"/>
      <c r="FUU49" s="215"/>
      <c r="FUW49" s="390"/>
      <c r="FUY49" s="120"/>
      <c r="FVC49" s="215"/>
      <c r="FVE49" s="390"/>
      <c r="FVG49" s="120"/>
      <c r="FVK49" s="215"/>
      <c r="FVM49" s="390"/>
      <c r="FVO49" s="120"/>
      <c r="FVS49" s="215"/>
      <c r="FVU49" s="390"/>
      <c r="FVW49" s="120"/>
      <c r="FWA49" s="215"/>
      <c r="FWC49" s="390"/>
      <c r="FWE49" s="120"/>
      <c r="FWI49" s="215"/>
      <c r="FWK49" s="390"/>
      <c r="FWM49" s="120"/>
      <c r="FWQ49" s="215"/>
      <c r="FWS49" s="390"/>
      <c r="FWU49" s="120"/>
      <c r="FWY49" s="215"/>
      <c r="FXA49" s="390"/>
      <c r="FXC49" s="120"/>
      <c r="FXG49" s="215"/>
      <c r="FXI49" s="390"/>
      <c r="FXK49" s="120"/>
      <c r="FXO49" s="215"/>
      <c r="FXQ49" s="390"/>
      <c r="FXS49" s="120"/>
      <c r="FXW49" s="215"/>
      <c r="FXY49" s="390"/>
      <c r="FYA49" s="120"/>
      <c r="FYE49" s="215"/>
      <c r="FYG49" s="390"/>
      <c r="FYI49" s="120"/>
      <c r="FYM49" s="215"/>
      <c r="FYO49" s="390"/>
      <c r="FYQ49" s="120"/>
      <c r="FYU49" s="215"/>
      <c r="FYW49" s="390"/>
      <c r="FYY49" s="120"/>
      <c r="FZC49" s="215"/>
      <c r="FZE49" s="390"/>
      <c r="FZG49" s="120"/>
      <c r="FZK49" s="215"/>
      <c r="FZM49" s="390"/>
      <c r="FZO49" s="120"/>
      <c r="FZS49" s="215"/>
      <c r="FZU49" s="390"/>
      <c r="FZW49" s="120"/>
      <c r="GAA49" s="215"/>
      <c r="GAC49" s="390"/>
      <c r="GAE49" s="120"/>
      <c r="GAI49" s="215"/>
      <c r="GAK49" s="390"/>
      <c r="GAM49" s="120"/>
      <c r="GAQ49" s="215"/>
      <c r="GAS49" s="390"/>
      <c r="GAU49" s="120"/>
      <c r="GAY49" s="215"/>
      <c r="GBA49" s="390"/>
      <c r="GBC49" s="120"/>
      <c r="GBG49" s="215"/>
      <c r="GBI49" s="390"/>
      <c r="GBK49" s="120"/>
      <c r="GBO49" s="215"/>
      <c r="GBQ49" s="390"/>
      <c r="GBS49" s="120"/>
      <c r="GBW49" s="215"/>
      <c r="GBY49" s="390"/>
      <c r="GCA49" s="120"/>
      <c r="GCE49" s="215"/>
      <c r="GCG49" s="390"/>
      <c r="GCI49" s="120"/>
      <c r="GCM49" s="215"/>
      <c r="GCO49" s="390"/>
      <c r="GCQ49" s="120"/>
      <c r="GCU49" s="215"/>
      <c r="GCW49" s="390"/>
      <c r="GCY49" s="120"/>
      <c r="GDC49" s="215"/>
      <c r="GDE49" s="390"/>
      <c r="GDG49" s="120"/>
      <c r="GDK49" s="215"/>
      <c r="GDM49" s="390"/>
      <c r="GDO49" s="120"/>
      <c r="GDS49" s="215"/>
      <c r="GDU49" s="390"/>
      <c r="GDW49" s="120"/>
      <c r="GEA49" s="215"/>
      <c r="GEC49" s="390"/>
      <c r="GEE49" s="120"/>
      <c r="GEI49" s="215"/>
      <c r="GEK49" s="390"/>
      <c r="GEM49" s="120"/>
      <c r="GEQ49" s="215"/>
      <c r="GES49" s="390"/>
      <c r="GEU49" s="120"/>
      <c r="GEY49" s="215"/>
      <c r="GFA49" s="390"/>
      <c r="GFC49" s="120"/>
      <c r="GFG49" s="215"/>
      <c r="GFI49" s="390"/>
      <c r="GFK49" s="120"/>
      <c r="GFO49" s="215"/>
      <c r="GFQ49" s="390"/>
      <c r="GFS49" s="120"/>
      <c r="GFW49" s="215"/>
      <c r="GFY49" s="390"/>
      <c r="GGA49" s="120"/>
      <c r="GGE49" s="215"/>
      <c r="GGG49" s="390"/>
      <c r="GGI49" s="120"/>
      <c r="GGM49" s="215"/>
      <c r="GGO49" s="390"/>
      <c r="GGQ49" s="120"/>
      <c r="GGU49" s="215"/>
      <c r="GGW49" s="390"/>
      <c r="GGY49" s="120"/>
      <c r="GHC49" s="215"/>
      <c r="GHE49" s="390"/>
      <c r="GHG49" s="120"/>
      <c r="GHK49" s="215"/>
      <c r="GHM49" s="390"/>
      <c r="GHO49" s="120"/>
      <c r="GHS49" s="215"/>
      <c r="GHU49" s="390"/>
      <c r="GHW49" s="120"/>
      <c r="GIA49" s="215"/>
      <c r="GIC49" s="390"/>
      <c r="GIE49" s="120"/>
      <c r="GII49" s="215"/>
      <c r="GIK49" s="390"/>
      <c r="GIM49" s="120"/>
      <c r="GIQ49" s="215"/>
      <c r="GIS49" s="390"/>
      <c r="GIU49" s="120"/>
      <c r="GIY49" s="215"/>
      <c r="GJA49" s="390"/>
      <c r="GJC49" s="120"/>
      <c r="GJG49" s="215"/>
      <c r="GJI49" s="390"/>
      <c r="GJK49" s="120"/>
      <c r="GJO49" s="215"/>
      <c r="GJQ49" s="390"/>
      <c r="GJS49" s="120"/>
      <c r="GJW49" s="215"/>
      <c r="GJY49" s="390"/>
      <c r="GKA49" s="120"/>
      <c r="GKE49" s="215"/>
      <c r="GKG49" s="390"/>
      <c r="GKI49" s="120"/>
      <c r="GKM49" s="215"/>
      <c r="GKO49" s="390"/>
      <c r="GKQ49" s="120"/>
      <c r="GKU49" s="215"/>
      <c r="GKW49" s="390"/>
      <c r="GKY49" s="120"/>
      <c r="GLC49" s="215"/>
      <c r="GLE49" s="390"/>
      <c r="GLG49" s="120"/>
      <c r="GLK49" s="215"/>
      <c r="GLM49" s="390"/>
      <c r="GLO49" s="120"/>
      <c r="GLS49" s="215"/>
      <c r="GLU49" s="390"/>
      <c r="GLW49" s="120"/>
      <c r="GMA49" s="215"/>
      <c r="GMC49" s="390"/>
      <c r="GME49" s="120"/>
      <c r="GMI49" s="215"/>
      <c r="GMK49" s="390"/>
      <c r="GMM49" s="120"/>
      <c r="GMQ49" s="215"/>
      <c r="GMS49" s="390"/>
      <c r="GMU49" s="120"/>
      <c r="GMY49" s="215"/>
      <c r="GNA49" s="390"/>
      <c r="GNC49" s="120"/>
      <c r="GNG49" s="215"/>
      <c r="GNI49" s="390"/>
      <c r="GNK49" s="120"/>
      <c r="GNO49" s="215"/>
      <c r="GNQ49" s="390"/>
      <c r="GNS49" s="120"/>
      <c r="GNW49" s="215"/>
      <c r="GNY49" s="390"/>
      <c r="GOA49" s="120"/>
      <c r="GOE49" s="215"/>
      <c r="GOG49" s="390"/>
      <c r="GOI49" s="120"/>
      <c r="GOM49" s="215"/>
      <c r="GOO49" s="390"/>
      <c r="GOQ49" s="120"/>
      <c r="GOU49" s="215"/>
      <c r="GOW49" s="390"/>
      <c r="GOY49" s="120"/>
      <c r="GPC49" s="215"/>
      <c r="GPE49" s="390"/>
      <c r="GPG49" s="120"/>
      <c r="GPK49" s="215"/>
      <c r="GPM49" s="390"/>
      <c r="GPO49" s="120"/>
      <c r="GPS49" s="215"/>
      <c r="GPU49" s="390"/>
      <c r="GPW49" s="120"/>
      <c r="GQA49" s="215"/>
      <c r="GQC49" s="390"/>
      <c r="GQE49" s="120"/>
      <c r="GQI49" s="215"/>
      <c r="GQK49" s="390"/>
      <c r="GQM49" s="120"/>
      <c r="GQQ49" s="215"/>
      <c r="GQS49" s="390"/>
      <c r="GQU49" s="120"/>
      <c r="GQY49" s="215"/>
      <c r="GRA49" s="390"/>
      <c r="GRC49" s="120"/>
      <c r="GRG49" s="215"/>
      <c r="GRI49" s="390"/>
      <c r="GRK49" s="120"/>
      <c r="GRO49" s="215"/>
      <c r="GRQ49" s="390"/>
      <c r="GRS49" s="120"/>
      <c r="GRW49" s="215"/>
      <c r="GRY49" s="390"/>
      <c r="GSA49" s="120"/>
      <c r="GSE49" s="215"/>
      <c r="GSG49" s="390"/>
      <c r="GSI49" s="120"/>
      <c r="GSM49" s="215"/>
      <c r="GSO49" s="390"/>
      <c r="GSQ49" s="120"/>
      <c r="GSU49" s="215"/>
      <c r="GSW49" s="390"/>
      <c r="GSY49" s="120"/>
      <c r="GTC49" s="215"/>
      <c r="GTE49" s="390"/>
      <c r="GTG49" s="120"/>
      <c r="GTK49" s="215"/>
      <c r="GTM49" s="390"/>
      <c r="GTO49" s="120"/>
      <c r="GTS49" s="215"/>
      <c r="GTU49" s="390"/>
      <c r="GTW49" s="120"/>
      <c r="GUA49" s="215"/>
      <c r="GUC49" s="390"/>
      <c r="GUE49" s="120"/>
      <c r="GUI49" s="215"/>
      <c r="GUK49" s="390"/>
      <c r="GUM49" s="120"/>
      <c r="GUQ49" s="215"/>
      <c r="GUS49" s="390"/>
      <c r="GUU49" s="120"/>
      <c r="GUY49" s="215"/>
      <c r="GVA49" s="390"/>
      <c r="GVC49" s="120"/>
      <c r="GVG49" s="215"/>
      <c r="GVI49" s="390"/>
      <c r="GVK49" s="120"/>
      <c r="GVO49" s="215"/>
      <c r="GVQ49" s="390"/>
      <c r="GVS49" s="120"/>
      <c r="GVW49" s="215"/>
      <c r="GVY49" s="390"/>
      <c r="GWA49" s="120"/>
      <c r="GWE49" s="215"/>
      <c r="GWG49" s="390"/>
      <c r="GWI49" s="120"/>
      <c r="GWM49" s="215"/>
      <c r="GWO49" s="390"/>
      <c r="GWQ49" s="120"/>
      <c r="GWU49" s="215"/>
      <c r="GWW49" s="390"/>
      <c r="GWY49" s="120"/>
      <c r="GXC49" s="215"/>
      <c r="GXE49" s="390"/>
      <c r="GXG49" s="120"/>
      <c r="GXK49" s="215"/>
      <c r="GXM49" s="390"/>
      <c r="GXO49" s="120"/>
      <c r="GXS49" s="215"/>
      <c r="GXU49" s="390"/>
      <c r="GXW49" s="120"/>
      <c r="GYA49" s="215"/>
      <c r="GYC49" s="390"/>
      <c r="GYE49" s="120"/>
      <c r="GYI49" s="215"/>
      <c r="GYK49" s="390"/>
      <c r="GYM49" s="120"/>
      <c r="GYQ49" s="215"/>
      <c r="GYS49" s="390"/>
      <c r="GYU49" s="120"/>
      <c r="GYY49" s="215"/>
      <c r="GZA49" s="390"/>
      <c r="GZC49" s="120"/>
      <c r="GZG49" s="215"/>
      <c r="GZI49" s="390"/>
      <c r="GZK49" s="120"/>
      <c r="GZO49" s="215"/>
      <c r="GZQ49" s="390"/>
      <c r="GZS49" s="120"/>
      <c r="GZW49" s="215"/>
      <c r="GZY49" s="390"/>
      <c r="HAA49" s="120"/>
      <c r="HAE49" s="215"/>
      <c r="HAG49" s="390"/>
      <c r="HAI49" s="120"/>
      <c r="HAM49" s="215"/>
      <c r="HAO49" s="390"/>
      <c r="HAQ49" s="120"/>
      <c r="HAU49" s="215"/>
      <c r="HAW49" s="390"/>
      <c r="HAY49" s="120"/>
      <c r="HBC49" s="215"/>
      <c r="HBE49" s="390"/>
      <c r="HBG49" s="120"/>
      <c r="HBK49" s="215"/>
      <c r="HBM49" s="390"/>
      <c r="HBO49" s="120"/>
      <c r="HBS49" s="215"/>
      <c r="HBU49" s="390"/>
      <c r="HBW49" s="120"/>
      <c r="HCA49" s="215"/>
      <c r="HCC49" s="390"/>
      <c r="HCE49" s="120"/>
      <c r="HCI49" s="215"/>
      <c r="HCK49" s="390"/>
      <c r="HCM49" s="120"/>
      <c r="HCQ49" s="215"/>
      <c r="HCS49" s="390"/>
      <c r="HCU49" s="120"/>
      <c r="HCY49" s="215"/>
      <c r="HDA49" s="390"/>
      <c r="HDC49" s="120"/>
      <c r="HDG49" s="215"/>
      <c r="HDI49" s="390"/>
      <c r="HDK49" s="120"/>
      <c r="HDO49" s="215"/>
      <c r="HDQ49" s="390"/>
      <c r="HDS49" s="120"/>
      <c r="HDW49" s="215"/>
      <c r="HDY49" s="390"/>
      <c r="HEA49" s="120"/>
      <c r="HEE49" s="215"/>
      <c r="HEG49" s="390"/>
      <c r="HEI49" s="120"/>
      <c r="HEM49" s="215"/>
      <c r="HEO49" s="390"/>
      <c r="HEQ49" s="120"/>
      <c r="HEU49" s="215"/>
      <c r="HEW49" s="390"/>
      <c r="HEY49" s="120"/>
      <c r="HFC49" s="215"/>
      <c r="HFE49" s="390"/>
      <c r="HFG49" s="120"/>
      <c r="HFK49" s="215"/>
      <c r="HFM49" s="390"/>
      <c r="HFO49" s="120"/>
      <c r="HFS49" s="215"/>
      <c r="HFU49" s="390"/>
      <c r="HFW49" s="120"/>
      <c r="HGA49" s="215"/>
      <c r="HGC49" s="390"/>
      <c r="HGE49" s="120"/>
      <c r="HGI49" s="215"/>
      <c r="HGK49" s="390"/>
      <c r="HGM49" s="120"/>
      <c r="HGQ49" s="215"/>
      <c r="HGS49" s="390"/>
      <c r="HGU49" s="120"/>
      <c r="HGY49" s="215"/>
      <c r="HHA49" s="390"/>
      <c r="HHC49" s="120"/>
      <c r="HHG49" s="215"/>
      <c r="HHI49" s="390"/>
      <c r="HHK49" s="120"/>
      <c r="HHO49" s="215"/>
      <c r="HHQ49" s="390"/>
      <c r="HHS49" s="120"/>
      <c r="HHW49" s="215"/>
      <c r="HHY49" s="390"/>
      <c r="HIA49" s="120"/>
      <c r="HIE49" s="215"/>
      <c r="HIG49" s="390"/>
      <c r="HII49" s="120"/>
      <c r="HIM49" s="215"/>
      <c r="HIO49" s="390"/>
      <c r="HIQ49" s="120"/>
      <c r="HIU49" s="215"/>
      <c r="HIW49" s="390"/>
      <c r="HIY49" s="120"/>
      <c r="HJC49" s="215"/>
      <c r="HJE49" s="390"/>
      <c r="HJG49" s="120"/>
      <c r="HJK49" s="215"/>
      <c r="HJM49" s="390"/>
      <c r="HJO49" s="120"/>
      <c r="HJS49" s="215"/>
      <c r="HJU49" s="390"/>
      <c r="HJW49" s="120"/>
      <c r="HKA49" s="215"/>
      <c r="HKC49" s="390"/>
      <c r="HKE49" s="120"/>
      <c r="HKI49" s="215"/>
      <c r="HKK49" s="390"/>
      <c r="HKM49" s="120"/>
      <c r="HKQ49" s="215"/>
      <c r="HKS49" s="390"/>
      <c r="HKU49" s="120"/>
      <c r="HKY49" s="215"/>
      <c r="HLA49" s="390"/>
      <c r="HLC49" s="120"/>
      <c r="HLG49" s="215"/>
      <c r="HLI49" s="390"/>
      <c r="HLK49" s="120"/>
      <c r="HLO49" s="215"/>
      <c r="HLQ49" s="390"/>
      <c r="HLS49" s="120"/>
      <c r="HLW49" s="215"/>
      <c r="HLY49" s="390"/>
      <c r="HMA49" s="120"/>
      <c r="HME49" s="215"/>
      <c r="HMG49" s="390"/>
      <c r="HMI49" s="120"/>
      <c r="HMM49" s="215"/>
      <c r="HMO49" s="390"/>
      <c r="HMQ49" s="120"/>
      <c r="HMU49" s="215"/>
      <c r="HMW49" s="390"/>
      <c r="HMY49" s="120"/>
      <c r="HNC49" s="215"/>
      <c r="HNE49" s="390"/>
      <c r="HNG49" s="120"/>
      <c r="HNK49" s="215"/>
      <c r="HNM49" s="390"/>
      <c r="HNO49" s="120"/>
      <c r="HNS49" s="215"/>
      <c r="HNU49" s="390"/>
      <c r="HNW49" s="120"/>
      <c r="HOA49" s="215"/>
      <c r="HOC49" s="390"/>
      <c r="HOE49" s="120"/>
      <c r="HOI49" s="215"/>
      <c r="HOK49" s="390"/>
      <c r="HOM49" s="120"/>
      <c r="HOQ49" s="215"/>
      <c r="HOS49" s="390"/>
      <c r="HOU49" s="120"/>
      <c r="HOY49" s="215"/>
      <c r="HPA49" s="390"/>
      <c r="HPC49" s="120"/>
      <c r="HPG49" s="215"/>
      <c r="HPI49" s="390"/>
      <c r="HPK49" s="120"/>
      <c r="HPO49" s="215"/>
      <c r="HPQ49" s="390"/>
      <c r="HPS49" s="120"/>
      <c r="HPW49" s="215"/>
      <c r="HPY49" s="390"/>
      <c r="HQA49" s="120"/>
      <c r="HQE49" s="215"/>
      <c r="HQG49" s="390"/>
      <c r="HQI49" s="120"/>
      <c r="HQM49" s="215"/>
      <c r="HQO49" s="390"/>
      <c r="HQQ49" s="120"/>
      <c r="HQU49" s="215"/>
      <c r="HQW49" s="390"/>
      <c r="HQY49" s="120"/>
      <c r="HRC49" s="215"/>
      <c r="HRE49" s="390"/>
      <c r="HRG49" s="120"/>
      <c r="HRK49" s="215"/>
      <c r="HRM49" s="390"/>
      <c r="HRO49" s="120"/>
      <c r="HRS49" s="215"/>
      <c r="HRU49" s="390"/>
      <c r="HRW49" s="120"/>
      <c r="HSA49" s="215"/>
      <c r="HSC49" s="390"/>
      <c r="HSE49" s="120"/>
      <c r="HSI49" s="215"/>
      <c r="HSK49" s="390"/>
      <c r="HSM49" s="120"/>
      <c r="HSQ49" s="215"/>
      <c r="HSS49" s="390"/>
      <c r="HSU49" s="120"/>
      <c r="HSY49" s="215"/>
      <c r="HTA49" s="390"/>
      <c r="HTC49" s="120"/>
      <c r="HTG49" s="215"/>
      <c r="HTI49" s="390"/>
      <c r="HTK49" s="120"/>
      <c r="HTO49" s="215"/>
      <c r="HTQ49" s="390"/>
      <c r="HTS49" s="120"/>
      <c r="HTW49" s="215"/>
      <c r="HTY49" s="390"/>
      <c r="HUA49" s="120"/>
      <c r="HUE49" s="215"/>
      <c r="HUG49" s="390"/>
      <c r="HUI49" s="120"/>
      <c r="HUM49" s="215"/>
      <c r="HUO49" s="390"/>
      <c r="HUQ49" s="120"/>
      <c r="HUU49" s="215"/>
      <c r="HUW49" s="390"/>
      <c r="HUY49" s="120"/>
      <c r="HVC49" s="215"/>
      <c r="HVE49" s="390"/>
      <c r="HVG49" s="120"/>
      <c r="HVK49" s="215"/>
      <c r="HVM49" s="390"/>
      <c r="HVO49" s="120"/>
      <c r="HVS49" s="215"/>
      <c r="HVU49" s="390"/>
      <c r="HVW49" s="120"/>
      <c r="HWA49" s="215"/>
      <c r="HWC49" s="390"/>
      <c r="HWE49" s="120"/>
      <c r="HWI49" s="215"/>
      <c r="HWK49" s="390"/>
      <c r="HWM49" s="120"/>
      <c r="HWQ49" s="215"/>
      <c r="HWS49" s="390"/>
      <c r="HWU49" s="120"/>
      <c r="HWY49" s="215"/>
      <c r="HXA49" s="390"/>
      <c r="HXC49" s="120"/>
      <c r="HXG49" s="215"/>
      <c r="HXI49" s="390"/>
      <c r="HXK49" s="120"/>
      <c r="HXO49" s="215"/>
      <c r="HXQ49" s="390"/>
      <c r="HXS49" s="120"/>
      <c r="HXW49" s="215"/>
      <c r="HXY49" s="390"/>
      <c r="HYA49" s="120"/>
      <c r="HYE49" s="215"/>
      <c r="HYG49" s="390"/>
      <c r="HYI49" s="120"/>
      <c r="HYM49" s="215"/>
      <c r="HYO49" s="390"/>
      <c r="HYQ49" s="120"/>
      <c r="HYU49" s="215"/>
      <c r="HYW49" s="390"/>
      <c r="HYY49" s="120"/>
      <c r="HZC49" s="215"/>
      <c r="HZE49" s="390"/>
      <c r="HZG49" s="120"/>
      <c r="HZK49" s="215"/>
      <c r="HZM49" s="390"/>
      <c r="HZO49" s="120"/>
      <c r="HZS49" s="215"/>
      <c r="HZU49" s="390"/>
      <c r="HZW49" s="120"/>
      <c r="IAA49" s="215"/>
      <c r="IAC49" s="390"/>
      <c r="IAE49" s="120"/>
      <c r="IAI49" s="215"/>
      <c r="IAK49" s="390"/>
      <c r="IAM49" s="120"/>
      <c r="IAQ49" s="215"/>
      <c r="IAS49" s="390"/>
      <c r="IAU49" s="120"/>
      <c r="IAY49" s="215"/>
      <c r="IBA49" s="390"/>
      <c r="IBC49" s="120"/>
      <c r="IBG49" s="215"/>
      <c r="IBI49" s="390"/>
      <c r="IBK49" s="120"/>
      <c r="IBO49" s="215"/>
      <c r="IBQ49" s="390"/>
      <c r="IBS49" s="120"/>
      <c r="IBW49" s="215"/>
      <c r="IBY49" s="390"/>
      <c r="ICA49" s="120"/>
      <c r="ICE49" s="215"/>
      <c r="ICG49" s="390"/>
      <c r="ICI49" s="120"/>
      <c r="ICM49" s="215"/>
      <c r="ICO49" s="390"/>
      <c r="ICQ49" s="120"/>
      <c r="ICU49" s="215"/>
      <c r="ICW49" s="390"/>
      <c r="ICY49" s="120"/>
      <c r="IDC49" s="215"/>
      <c r="IDE49" s="390"/>
      <c r="IDG49" s="120"/>
      <c r="IDK49" s="215"/>
      <c r="IDM49" s="390"/>
      <c r="IDO49" s="120"/>
      <c r="IDS49" s="215"/>
      <c r="IDU49" s="390"/>
      <c r="IDW49" s="120"/>
      <c r="IEA49" s="215"/>
      <c r="IEC49" s="390"/>
      <c r="IEE49" s="120"/>
      <c r="IEI49" s="215"/>
      <c r="IEK49" s="390"/>
      <c r="IEM49" s="120"/>
      <c r="IEQ49" s="215"/>
      <c r="IES49" s="390"/>
      <c r="IEU49" s="120"/>
      <c r="IEY49" s="215"/>
      <c r="IFA49" s="390"/>
      <c r="IFC49" s="120"/>
      <c r="IFG49" s="215"/>
      <c r="IFI49" s="390"/>
      <c r="IFK49" s="120"/>
      <c r="IFO49" s="215"/>
      <c r="IFQ49" s="390"/>
      <c r="IFS49" s="120"/>
      <c r="IFW49" s="215"/>
      <c r="IFY49" s="390"/>
      <c r="IGA49" s="120"/>
      <c r="IGE49" s="215"/>
      <c r="IGG49" s="390"/>
      <c r="IGI49" s="120"/>
      <c r="IGM49" s="215"/>
      <c r="IGO49" s="390"/>
      <c r="IGQ49" s="120"/>
      <c r="IGU49" s="215"/>
      <c r="IGW49" s="390"/>
      <c r="IGY49" s="120"/>
      <c r="IHC49" s="215"/>
      <c r="IHE49" s="390"/>
      <c r="IHG49" s="120"/>
      <c r="IHK49" s="215"/>
      <c r="IHM49" s="390"/>
      <c r="IHO49" s="120"/>
      <c r="IHS49" s="215"/>
      <c r="IHU49" s="390"/>
      <c r="IHW49" s="120"/>
      <c r="IIA49" s="215"/>
      <c r="IIC49" s="390"/>
      <c r="IIE49" s="120"/>
      <c r="III49" s="215"/>
      <c r="IIK49" s="390"/>
      <c r="IIM49" s="120"/>
      <c r="IIQ49" s="215"/>
      <c r="IIS49" s="390"/>
      <c r="IIU49" s="120"/>
      <c r="IIY49" s="215"/>
      <c r="IJA49" s="390"/>
      <c r="IJC49" s="120"/>
      <c r="IJG49" s="215"/>
      <c r="IJI49" s="390"/>
      <c r="IJK49" s="120"/>
      <c r="IJO49" s="215"/>
      <c r="IJQ49" s="390"/>
      <c r="IJS49" s="120"/>
      <c r="IJW49" s="215"/>
      <c r="IJY49" s="390"/>
      <c r="IKA49" s="120"/>
      <c r="IKE49" s="215"/>
      <c r="IKG49" s="390"/>
      <c r="IKI49" s="120"/>
      <c r="IKM49" s="215"/>
      <c r="IKO49" s="390"/>
      <c r="IKQ49" s="120"/>
      <c r="IKU49" s="215"/>
      <c r="IKW49" s="390"/>
      <c r="IKY49" s="120"/>
      <c r="ILC49" s="215"/>
      <c r="ILE49" s="390"/>
      <c r="ILG49" s="120"/>
      <c r="ILK49" s="215"/>
      <c r="ILM49" s="390"/>
      <c r="ILO49" s="120"/>
      <c r="ILS49" s="215"/>
      <c r="ILU49" s="390"/>
      <c r="ILW49" s="120"/>
      <c r="IMA49" s="215"/>
      <c r="IMC49" s="390"/>
      <c r="IME49" s="120"/>
      <c r="IMI49" s="215"/>
      <c r="IMK49" s="390"/>
      <c r="IMM49" s="120"/>
      <c r="IMQ49" s="215"/>
      <c r="IMS49" s="390"/>
      <c r="IMU49" s="120"/>
      <c r="IMY49" s="215"/>
      <c r="INA49" s="390"/>
      <c r="INC49" s="120"/>
      <c r="ING49" s="215"/>
      <c r="INI49" s="390"/>
      <c r="INK49" s="120"/>
      <c r="INO49" s="215"/>
      <c r="INQ49" s="390"/>
      <c r="INS49" s="120"/>
      <c r="INW49" s="215"/>
      <c r="INY49" s="390"/>
      <c r="IOA49" s="120"/>
      <c r="IOE49" s="215"/>
      <c r="IOG49" s="390"/>
      <c r="IOI49" s="120"/>
      <c r="IOM49" s="215"/>
      <c r="IOO49" s="390"/>
      <c r="IOQ49" s="120"/>
      <c r="IOU49" s="215"/>
      <c r="IOW49" s="390"/>
      <c r="IOY49" s="120"/>
      <c r="IPC49" s="215"/>
      <c r="IPE49" s="390"/>
      <c r="IPG49" s="120"/>
      <c r="IPK49" s="215"/>
      <c r="IPM49" s="390"/>
      <c r="IPO49" s="120"/>
      <c r="IPS49" s="215"/>
      <c r="IPU49" s="390"/>
      <c r="IPW49" s="120"/>
      <c r="IQA49" s="215"/>
      <c r="IQC49" s="390"/>
      <c r="IQE49" s="120"/>
      <c r="IQI49" s="215"/>
      <c r="IQK49" s="390"/>
      <c r="IQM49" s="120"/>
      <c r="IQQ49" s="215"/>
      <c r="IQS49" s="390"/>
      <c r="IQU49" s="120"/>
      <c r="IQY49" s="215"/>
      <c r="IRA49" s="390"/>
      <c r="IRC49" s="120"/>
      <c r="IRG49" s="215"/>
      <c r="IRI49" s="390"/>
      <c r="IRK49" s="120"/>
      <c r="IRO49" s="215"/>
      <c r="IRQ49" s="390"/>
      <c r="IRS49" s="120"/>
      <c r="IRW49" s="215"/>
      <c r="IRY49" s="390"/>
      <c r="ISA49" s="120"/>
      <c r="ISE49" s="215"/>
      <c r="ISG49" s="390"/>
      <c r="ISI49" s="120"/>
      <c r="ISM49" s="215"/>
      <c r="ISO49" s="390"/>
      <c r="ISQ49" s="120"/>
      <c r="ISU49" s="215"/>
      <c r="ISW49" s="390"/>
      <c r="ISY49" s="120"/>
      <c r="ITC49" s="215"/>
      <c r="ITE49" s="390"/>
      <c r="ITG49" s="120"/>
      <c r="ITK49" s="215"/>
      <c r="ITM49" s="390"/>
      <c r="ITO49" s="120"/>
      <c r="ITS49" s="215"/>
      <c r="ITU49" s="390"/>
      <c r="ITW49" s="120"/>
      <c r="IUA49" s="215"/>
      <c r="IUC49" s="390"/>
      <c r="IUE49" s="120"/>
      <c r="IUI49" s="215"/>
      <c r="IUK49" s="390"/>
      <c r="IUM49" s="120"/>
      <c r="IUQ49" s="215"/>
      <c r="IUS49" s="390"/>
      <c r="IUU49" s="120"/>
      <c r="IUY49" s="215"/>
      <c r="IVA49" s="390"/>
      <c r="IVC49" s="120"/>
      <c r="IVG49" s="215"/>
      <c r="IVI49" s="390"/>
      <c r="IVK49" s="120"/>
      <c r="IVO49" s="215"/>
      <c r="IVQ49" s="390"/>
      <c r="IVS49" s="120"/>
      <c r="IVW49" s="215"/>
      <c r="IVY49" s="390"/>
      <c r="IWA49" s="120"/>
      <c r="IWE49" s="215"/>
      <c r="IWG49" s="390"/>
      <c r="IWI49" s="120"/>
      <c r="IWM49" s="215"/>
      <c r="IWO49" s="390"/>
      <c r="IWQ49" s="120"/>
      <c r="IWU49" s="215"/>
      <c r="IWW49" s="390"/>
      <c r="IWY49" s="120"/>
      <c r="IXC49" s="215"/>
      <c r="IXE49" s="390"/>
      <c r="IXG49" s="120"/>
      <c r="IXK49" s="215"/>
      <c r="IXM49" s="390"/>
      <c r="IXO49" s="120"/>
      <c r="IXS49" s="215"/>
      <c r="IXU49" s="390"/>
      <c r="IXW49" s="120"/>
      <c r="IYA49" s="215"/>
      <c r="IYC49" s="390"/>
      <c r="IYE49" s="120"/>
      <c r="IYI49" s="215"/>
      <c r="IYK49" s="390"/>
      <c r="IYM49" s="120"/>
      <c r="IYQ49" s="215"/>
      <c r="IYS49" s="390"/>
      <c r="IYU49" s="120"/>
      <c r="IYY49" s="215"/>
      <c r="IZA49" s="390"/>
      <c r="IZC49" s="120"/>
      <c r="IZG49" s="215"/>
      <c r="IZI49" s="390"/>
      <c r="IZK49" s="120"/>
      <c r="IZO49" s="215"/>
      <c r="IZQ49" s="390"/>
      <c r="IZS49" s="120"/>
      <c r="IZW49" s="215"/>
      <c r="IZY49" s="390"/>
      <c r="JAA49" s="120"/>
      <c r="JAE49" s="215"/>
      <c r="JAG49" s="390"/>
      <c r="JAI49" s="120"/>
      <c r="JAM49" s="215"/>
      <c r="JAO49" s="390"/>
      <c r="JAQ49" s="120"/>
      <c r="JAU49" s="215"/>
      <c r="JAW49" s="390"/>
      <c r="JAY49" s="120"/>
      <c r="JBC49" s="215"/>
      <c r="JBE49" s="390"/>
      <c r="JBG49" s="120"/>
      <c r="JBK49" s="215"/>
      <c r="JBM49" s="390"/>
      <c r="JBO49" s="120"/>
      <c r="JBS49" s="215"/>
      <c r="JBU49" s="390"/>
      <c r="JBW49" s="120"/>
      <c r="JCA49" s="215"/>
      <c r="JCC49" s="390"/>
      <c r="JCE49" s="120"/>
      <c r="JCI49" s="215"/>
      <c r="JCK49" s="390"/>
      <c r="JCM49" s="120"/>
      <c r="JCQ49" s="215"/>
      <c r="JCS49" s="390"/>
      <c r="JCU49" s="120"/>
      <c r="JCY49" s="215"/>
      <c r="JDA49" s="390"/>
      <c r="JDC49" s="120"/>
      <c r="JDG49" s="215"/>
      <c r="JDI49" s="390"/>
      <c r="JDK49" s="120"/>
      <c r="JDO49" s="215"/>
      <c r="JDQ49" s="390"/>
      <c r="JDS49" s="120"/>
      <c r="JDW49" s="215"/>
      <c r="JDY49" s="390"/>
      <c r="JEA49" s="120"/>
      <c r="JEE49" s="215"/>
      <c r="JEG49" s="390"/>
      <c r="JEI49" s="120"/>
      <c r="JEM49" s="215"/>
      <c r="JEO49" s="390"/>
      <c r="JEQ49" s="120"/>
      <c r="JEU49" s="215"/>
      <c r="JEW49" s="390"/>
      <c r="JEY49" s="120"/>
      <c r="JFC49" s="215"/>
      <c r="JFE49" s="390"/>
      <c r="JFG49" s="120"/>
      <c r="JFK49" s="215"/>
      <c r="JFM49" s="390"/>
      <c r="JFO49" s="120"/>
      <c r="JFS49" s="215"/>
      <c r="JFU49" s="390"/>
      <c r="JFW49" s="120"/>
      <c r="JGA49" s="215"/>
      <c r="JGC49" s="390"/>
      <c r="JGE49" s="120"/>
      <c r="JGI49" s="215"/>
      <c r="JGK49" s="390"/>
      <c r="JGM49" s="120"/>
      <c r="JGQ49" s="215"/>
      <c r="JGS49" s="390"/>
      <c r="JGU49" s="120"/>
      <c r="JGY49" s="215"/>
      <c r="JHA49" s="390"/>
      <c r="JHC49" s="120"/>
      <c r="JHG49" s="215"/>
      <c r="JHI49" s="390"/>
      <c r="JHK49" s="120"/>
      <c r="JHO49" s="215"/>
      <c r="JHQ49" s="390"/>
      <c r="JHS49" s="120"/>
      <c r="JHW49" s="215"/>
      <c r="JHY49" s="390"/>
      <c r="JIA49" s="120"/>
      <c r="JIE49" s="215"/>
      <c r="JIG49" s="390"/>
      <c r="JII49" s="120"/>
      <c r="JIM49" s="215"/>
      <c r="JIO49" s="390"/>
      <c r="JIQ49" s="120"/>
      <c r="JIU49" s="215"/>
      <c r="JIW49" s="390"/>
      <c r="JIY49" s="120"/>
      <c r="JJC49" s="215"/>
      <c r="JJE49" s="390"/>
      <c r="JJG49" s="120"/>
      <c r="JJK49" s="215"/>
      <c r="JJM49" s="390"/>
      <c r="JJO49" s="120"/>
      <c r="JJS49" s="215"/>
      <c r="JJU49" s="390"/>
      <c r="JJW49" s="120"/>
      <c r="JKA49" s="215"/>
      <c r="JKC49" s="390"/>
      <c r="JKE49" s="120"/>
      <c r="JKI49" s="215"/>
      <c r="JKK49" s="390"/>
      <c r="JKM49" s="120"/>
      <c r="JKQ49" s="215"/>
      <c r="JKS49" s="390"/>
      <c r="JKU49" s="120"/>
      <c r="JKY49" s="215"/>
      <c r="JLA49" s="390"/>
      <c r="JLC49" s="120"/>
      <c r="JLG49" s="215"/>
      <c r="JLI49" s="390"/>
      <c r="JLK49" s="120"/>
      <c r="JLO49" s="215"/>
      <c r="JLQ49" s="390"/>
      <c r="JLS49" s="120"/>
      <c r="JLW49" s="215"/>
      <c r="JLY49" s="390"/>
      <c r="JMA49" s="120"/>
      <c r="JME49" s="215"/>
      <c r="JMG49" s="390"/>
      <c r="JMI49" s="120"/>
      <c r="JMM49" s="215"/>
      <c r="JMO49" s="390"/>
      <c r="JMQ49" s="120"/>
      <c r="JMU49" s="215"/>
      <c r="JMW49" s="390"/>
      <c r="JMY49" s="120"/>
      <c r="JNC49" s="215"/>
      <c r="JNE49" s="390"/>
      <c r="JNG49" s="120"/>
      <c r="JNK49" s="215"/>
      <c r="JNM49" s="390"/>
      <c r="JNO49" s="120"/>
      <c r="JNS49" s="215"/>
      <c r="JNU49" s="390"/>
      <c r="JNW49" s="120"/>
      <c r="JOA49" s="215"/>
      <c r="JOC49" s="390"/>
      <c r="JOE49" s="120"/>
      <c r="JOI49" s="215"/>
      <c r="JOK49" s="390"/>
      <c r="JOM49" s="120"/>
      <c r="JOQ49" s="215"/>
      <c r="JOS49" s="390"/>
      <c r="JOU49" s="120"/>
      <c r="JOY49" s="215"/>
      <c r="JPA49" s="390"/>
      <c r="JPC49" s="120"/>
      <c r="JPG49" s="215"/>
      <c r="JPI49" s="390"/>
      <c r="JPK49" s="120"/>
      <c r="JPO49" s="215"/>
      <c r="JPQ49" s="390"/>
      <c r="JPS49" s="120"/>
      <c r="JPW49" s="215"/>
      <c r="JPY49" s="390"/>
      <c r="JQA49" s="120"/>
      <c r="JQE49" s="215"/>
      <c r="JQG49" s="390"/>
      <c r="JQI49" s="120"/>
      <c r="JQM49" s="215"/>
      <c r="JQO49" s="390"/>
      <c r="JQQ49" s="120"/>
      <c r="JQU49" s="215"/>
      <c r="JQW49" s="390"/>
      <c r="JQY49" s="120"/>
      <c r="JRC49" s="215"/>
      <c r="JRE49" s="390"/>
      <c r="JRG49" s="120"/>
      <c r="JRK49" s="215"/>
      <c r="JRM49" s="390"/>
      <c r="JRO49" s="120"/>
      <c r="JRS49" s="215"/>
      <c r="JRU49" s="390"/>
      <c r="JRW49" s="120"/>
      <c r="JSA49" s="215"/>
      <c r="JSC49" s="390"/>
      <c r="JSE49" s="120"/>
      <c r="JSI49" s="215"/>
      <c r="JSK49" s="390"/>
      <c r="JSM49" s="120"/>
      <c r="JSQ49" s="215"/>
      <c r="JSS49" s="390"/>
      <c r="JSU49" s="120"/>
      <c r="JSY49" s="215"/>
      <c r="JTA49" s="390"/>
      <c r="JTC49" s="120"/>
      <c r="JTG49" s="215"/>
      <c r="JTI49" s="390"/>
      <c r="JTK49" s="120"/>
      <c r="JTO49" s="215"/>
      <c r="JTQ49" s="390"/>
      <c r="JTS49" s="120"/>
      <c r="JTW49" s="215"/>
      <c r="JTY49" s="390"/>
      <c r="JUA49" s="120"/>
      <c r="JUE49" s="215"/>
      <c r="JUG49" s="390"/>
      <c r="JUI49" s="120"/>
      <c r="JUM49" s="215"/>
      <c r="JUO49" s="390"/>
      <c r="JUQ49" s="120"/>
      <c r="JUU49" s="215"/>
      <c r="JUW49" s="390"/>
      <c r="JUY49" s="120"/>
      <c r="JVC49" s="215"/>
      <c r="JVE49" s="390"/>
      <c r="JVG49" s="120"/>
      <c r="JVK49" s="215"/>
      <c r="JVM49" s="390"/>
      <c r="JVO49" s="120"/>
      <c r="JVS49" s="215"/>
      <c r="JVU49" s="390"/>
      <c r="JVW49" s="120"/>
      <c r="JWA49" s="215"/>
      <c r="JWC49" s="390"/>
      <c r="JWE49" s="120"/>
      <c r="JWI49" s="215"/>
      <c r="JWK49" s="390"/>
      <c r="JWM49" s="120"/>
      <c r="JWQ49" s="215"/>
      <c r="JWS49" s="390"/>
      <c r="JWU49" s="120"/>
      <c r="JWY49" s="215"/>
      <c r="JXA49" s="390"/>
      <c r="JXC49" s="120"/>
      <c r="JXG49" s="215"/>
      <c r="JXI49" s="390"/>
      <c r="JXK49" s="120"/>
      <c r="JXO49" s="215"/>
      <c r="JXQ49" s="390"/>
      <c r="JXS49" s="120"/>
      <c r="JXW49" s="215"/>
      <c r="JXY49" s="390"/>
      <c r="JYA49" s="120"/>
      <c r="JYE49" s="215"/>
      <c r="JYG49" s="390"/>
      <c r="JYI49" s="120"/>
      <c r="JYM49" s="215"/>
      <c r="JYO49" s="390"/>
      <c r="JYQ49" s="120"/>
      <c r="JYU49" s="215"/>
      <c r="JYW49" s="390"/>
      <c r="JYY49" s="120"/>
      <c r="JZC49" s="215"/>
      <c r="JZE49" s="390"/>
      <c r="JZG49" s="120"/>
      <c r="JZK49" s="215"/>
      <c r="JZM49" s="390"/>
      <c r="JZO49" s="120"/>
      <c r="JZS49" s="215"/>
      <c r="JZU49" s="390"/>
      <c r="JZW49" s="120"/>
      <c r="KAA49" s="215"/>
      <c r="KAC49" s="390"/>
      <c r="KAE49" s="120"/>
      <c r="KAI49" s="215"/>
      <c r="KAK49" s="390"/>
      <c r="KAM49" s="120"/>
      <c r="KAQ49" s="215"/>
      <c r="KAS49" s="390"/>
      <c r="KAU49" s="120"/>
      <c r="KAY49" s="215"/>
      <c r="KBA49" s="390"/>
      <c r="KBC49" s="120"/>
      <c r="KBG49" s="215"/>
      <c r="KBI49" s="390"/>
      <c r="KBK49" s="120"/>
      <c r="KBO49" s="215"/>
      <c r="KBQ49" s="390"/>
      <c r="KBS49" s="120"/>
      <c r="KBW49" s="215"/>
      <c r="KBY49" s="390"/>
      <c r="KCA49" s="120"/>
      <c r="KCE49" s="215"/>
      <c r="KCG49" s="390"/>
      <c r="KCI49" s="120"/>
      <c r="KCM49" s="215"/>
      <c r="KCO49" s="390"/>
      <c r="KCQ49" s="120"/>
      <c r="KCU49" s="215"/>
      <c r="KCW49" s="390"/>
      <c r="KCY49" s="120"/>
      <c r="KDC49" s="215"/>
      <c r="KDE49" s="390"/>
      <c r="KDG49" s="120"/>
      <c r="KDK49" s="215"/>
      <c r="KDM49" s="390"/>
      <c r="KDO49" s="120"/>
      <c r="KDS49" s="215"/>
      <c r="KDU49" s="390"/>
      <c r="KDW49" s="120"/>
      <c r="KEA49" s="215"/>
      <c r="KEC49" s="390"/>
      <c r="KEE49" s="120"/>
      <c r="KEI49" s="215"/>
      <c r="KEK49" s="390"/>
      <c r="KEM49" s="120"/>
      <c r="KEQ49" s="215"/>
      <c r="KES49" s="390"/>
      <c r="KEU49" s="120"/>
      <c r="KEY49" s="215"/>
      <c r="KFA49" s="390"/>
      <c r="KFC49" s="120"/>
      <c r="KFG49" s="215"/>
      <c r="KFI49" s="390"/>
      <c r="KFK49" s="120"/>
      <c r="KFO49" s="215"/>
      <c r="KFQ49" s="390"/>
      <c r="KFS49" s="120"/>
      <c r="KFW49" s="215"/>
      <c r="KFY49" s="390"/>
      <c r="KGA49" s="120"/>
      <c r="KGE49" s="215"/>
      <c r="KGG49" s="390"/>
      <c r="KGI49" s="120"/>
      <c r="KGM49" s="215"/>
      <c r="KGO49" s="390"/>
      <c r="KGQ49" s="120"/>
      <c r="KGU49" s="215"/>
      <c r="KGW49" s="390"/>
      <c r="KGY49" s="120"/>
      <c r="KHC49" s="215"/>
      <c r="KHE49" s="390"/>
      <c r="KHG49" s="120"/>
      <c r="KHK49" s="215"/>
      <c r="KHM49" s="390"/>
      <c r="KHO49" s="120"/>
      <c r="KHS49" s="215"/>
      <c r="KHU49" s="390"/>
      <c r="KHW49" s="120"/>
      <c r="KIA49" s="215"/>
      <c r="KIC49" s="390"/>
      <c r="KIE49" s="120"/>
      <c r="KII49" s="215"/>
      <c r="KIK49" s="390"/>
      <c r="KIM49" s="120"/>
      <c r="KIQ49" s="215"/>
      <c r="KIS49" s="390"/>
      <c r="KIU49" s="120"/>
      <c r="KIY49" s="215"/>
      <c r="KJA49" s="390"/>
      <c r="KJC49" s="120"/>
      <c r="KJG49" s="215"/>
      <c r="KJI49" s="390"/>
      <c r="KJK49" s="120"/>
      <c r="KJO49" s="215"/>
      <c r="KJQ49" s="390"/>
      <c r="KJS49" s="120"/>
      <c r="KJW49" s="215"/>
      <c r="KJY49" s="390"/>
      <c r="KKA49" s="120"/>
      <c r="KKE49" s="215"/>
      <c r="KKG49" s="390"/>
      <c r="KKI49" s="120"/>
      <c r="KKM49" s="215"/>
      <c r="KKO49" s="390"/>
      <c r="KKQ49" s="120"/>
      <c r="KKU49" s="215"/>
      <c r="KKW49" s="390"/>
      <c r="KKY49" s="120"/>
      <c r="KLC49" s="215"/>
      <c r="KLE49" s="390"/>
      <c r="KLG49" s="120"/>
      <c r="KLK49" s="215"/>
      <c r="KLM49" s="390"/>
      <c r="KLO49" s="120"/>
      <c r="KLS49" s="215"/>
      <c r="KLU49" s="390"/>
      <c r="KLW49" s="120"/>
      <c r="KMA49" s="215"/>
      <c r="KMC49" s="390"/>
      <c r="KME49" s="120"/>
      <c r="KMI49" s="215"/>
      <c r="KMK49" s="390"/>
      <c r="KMM49" s="120"/>
      <c r="KMQ49" s="215"/>
      <c r="KMS49" s="390"/>
      <c r="KMU49" s="120"/>
      <c r="KMY49" s="215"/>
      <c r="KNA49" s="390"/>
      <c r="KNC49" s="120"/>
      <c r="KNG49" s="215"/>
      <c r="KNI49" s="390"/>
      <c r="KNK49" s="120"/>
      <c r="KNO49" s="215"/>
      <c r="KNQ49" s="390"/>
      <c r="KNS49" s="120"/>
      <c r="KNW49" s="215"/>
      <c r="KNY49" s="390"/>
      <c r="KOA49" s="120"/>
      <c r="KOE49" s="215"/>
      <c r="KOG49" s="390"/>
      <c r="KOI49" s="120"/>
      <c r="KOM49" s="215"/>
      <c r="KOO49" s="390"/>
      <c r="KOQ49" s="120"/>
      <c r="KOU49" s="215"/>
      <c r="KOW49" s="390"/>
      <c r="KOY49" s="120"/>
      <c r="KPC49" s="215"/>
      <c r="KPE49" s="390"/>
      <c r="KPG49" s="120"/>
      <c r="KPK49" s="215"/>
      <c r="KPM49" s="390"/>
      <c r="KPO49" s="120"/>
      <c r="KPS49" s="215"/>
      <c r="KPU49" s="390"/>
      <c r="KPW49" s="120"/>
      <c r="KQA49" s="215"/>
      <c r="KQC49" s="390"/>
      <c r="KQE49" s="120"/>
      <c r="KQI49" s="215"/>
      <c r="KQK49" s="390"/>
      <c r="KQM49" s="120"/>
      <c r="KQQ49" s="215"/>
      <c r="KQS49" s="390"/>
      <c r="KQU49" s="120"/>
      <c r="KQY49" s="215"/>
      <c r="KRA49" s="390"/>
      <c r="KRC49" s="120"/>
      <c r="KRG49" s="215"/>
      <c r="KRI49" s="390"/>
      <c r="KRK49" s="120"/>
      <c r="KRO49" s="215"/>
      <c r="KRQ49" s="390"/>
      <c r="KRS49" s="120"/>
      <c r="KRW49" s="215"/>
      <c r="KRY49" s="390"/>
      <c r="KSA49" s="120"/>
      <c r="KSE49" s="215"/>
      <c r="KSG49" s="390"/>
      <c r="KSI49" s="120"/>
      <c r="KSM49" s="215"/>
      <c r="KSO49" s="390"/>
      <c r="KSQ49" s="120"/>
      <c r="KSU49" s="215"/>
      <c r="KSW49" s="390"/>
      <c r="KSY49" s="120"/>
      <c r="KTC49" s="215"/>
      <c r="KTE49" s="390"/>
      <c r="KTG49" s="120"/>
      <c r="KTK49" s="215"/>
      <c r="KTM49" s="390"/>
      <c r="KTO49" s="120"/>
      <c r="KTS49" s="215"/>
      <c r="KTU49" s="390"/>
      <c r="KTW49" s="120"/>
      <c r="KUA49" s="215"/>
      <c r="KUC49" s="390"/>
      <c r="KUE49" s="120"/>
      <c r="KUI49" s="215"/>
      <c r="KUK49" s="390"/>
      <c r="KUM49" s="120"/>
      <c r="KUQ49" s="215"/>
      <c r="KUS49" s="390"/>
      <c r="KUU49" s="120"/>
      <c r="KUY49" s="215"/>
      <c r="KVA49" s="390"/>
      <c r="KVC49" s="120"/>
      <c r="KVG49" s="215"/>
      <c r="KVI49" s="390"/>
      <c r="KVK49" s="120"/>
      <c r="KVO49" s="215"/>
      <c r="KVQ49" s="390"/>
      <c r="KVS49" s="120"/>
      <c r="KVW49" s="215"/>
      <c r="KVY49" s="390"/>
      <c r="KWA49" s="120"/>
      <c r="KWE49" s="215"/>
      <c r="KWG49" s="390"/>
      <c r="KWI49" s="120"/>
      <c r="KWM49" s="215"/>
      <c r="KWO49" s="390"/>
      <c r="KWQ49" s="120"/>
      <c r="KWU49" s="215"/>
      <c r="KWW49" s="390"/>
      <c r="KWY49" s="120"/>
      <c r="KXC49" s="215"/>
      <c r="KXE49" s="390"/>
      <c r="KXG49" s="120"/>
      <c r="KXK49" s="215"/>
      <c r="KXM49" s="390"/>
      <c r="KXO49" s="120"/>
      <c r="KXS49" s="215"/>
      <c r="KXU49" s="390"/>
      <c r="KXW49" s="120"/>
      <c r="KYA49" s="215"/>
      <c r="KYC49" s="390"/>
      <c r="KYE49" s="120"/>
      <c r="KYI49" s="215"/>
      <c r="KYK49" s="390"/>
      <c r="KYM49" s="120"/>
      <c r="KYQ49" s="215"/>
      <c r="KYS49" s="390"/>
      <c r="KYU49" s="120"/>
      <c r="KYY49" s="215"/>
      <c r="KZA49" s="390"/>
      <c r="KZC49" s="120"/>
      <c r="KZG49" s="215"/>
      <c r="KZI49" s="390"/>
      <c r="KZK49" s="120"/>
      <c r="KZO49" s="215"/>
      <c r="KZQ49" s="390"/>
      <c r="KZS49" s="120"/>
      <c r="KZW49" s="215"/>
      <c r="KZY49" s="390"/>
      <c r="LAA49" s="120"/>
      <c r="LAE49" s="215"/>
      <c r="LAG49" s="390"/>
      <c r="LAI49" s="120"/>
      <c r="LAM49" s="215"/>
      <c r="LAO49" s="390"/>
      <c r="LAQ49" s="120"/>
      <c r="LAU49" s="215"/>
      <c r="LAW49" s="390"/>
      <c r="LAY49" s="120"/>
      <c r="LBC49" s="215"/>
      <c r="LBE49" s="390"/>
      <c r="LBG49" s="120"/>
      <c r="LBK49" s="215"/>
      <c r="LBM49" s="390"/>
      <c r="LBO49" s="120"/>
      <c r="LBS49" s="215"/>
      <c r="LBU49" s="390"/>
      <c r="LBW49" s="120"/>
      <c r="LCA49" s="215"/>
      <c r="LCC49" s="390"/>
      <c r="LCE49" s="120"/>
      <c r="LCI49" s="215"/>
      <c r="LCK49" s="390"/>
      <c r="LCM49" s="120"/>
      <c r="LCQ49" s="215"/>
      <c r="LCS49" s="390"/>
      <c r="LCU49" s="120"/>
      <c r="LCY49" s="215"/>
      <c r="LDA49" s="390"/>
      <c r="LDC49" s="120"/>
      <c r="LDG49" s="215"/>
      <c r="LDI49" s="390"/>
      <c r="LDK49" s="120"/>
      <c r="LDO49" s="215"/>
      <c r="LDQ49" s="390"/>
      <c r="LDS49" s="120"/>
      <c r="LDW49" s="215"/>
      <c r="LDY49" s="390"/>
      <c r="LEA49" s="120"/>
      <c r="LEE49" s="215"/>
      <c r="LEG49" s="390"/>
      <c r="LEI49" s="120"/>
      <c r="LEM49" s="215"/>
      <c r="LEO49" s="390"/>
      <c r="LEQ49" s="120"/>
      <c r="LEU49" s="215"/>
      <c r="LEW49" s="390"/>
      <c r="LEY49" s="120"/>
      <c r="LFC49" s="215"/>
      <c r="LFE49" s="390"/>
      <c r="LFG49" s="120"/>
      <c r="LFK49" s="215"/>
      <c r="LFM49" s="390"/>
      <c r="LFO49" s="120"/>
      <c r="LFS49" s="215"/>
      <c r="LFU49" s="390"/>
      <c r="LFW49" s="120"/>
      <c r="LGA49" s="215"/>
      <c r="LGC49" s="390"/>
      <c r="LGE49" s="120"/>
      <c r="LGI49" s="215"/>
      <c r="LGK49" s="390"/>
      <c r="LGM49" s="120"/>
      <c r="LGQ49" s="215"/>
      <c r="LGS49" s="390"/>
      <c r="LGU49" s="120"/>
      <c r="LGY49" s="215"/>
      <c r="LHA49" s="390"/>
      <c r="LHC49" s="120"/>
      <c r="LHG49" s="215"/>
      <c r="LHI49" s="390"/>
      <c r="LHK49" s="120"/>
      <c r="LHO49" s="215"/>
      <c r="LHQ49" s="390"/>
      <c r="LHS49" s="120"/>
      <c r="LHW49" s="215"/>
      <c r="LHY49" s="390"/>
      <c r="LIA49" s="120"/>
      <c r="LIE49" s="215"/>
      <c r="LIG49" s="390"/>
      <c r="LII49" s="120"/>
      <c r="LIM49" s="215"/>
      <c r="LIO49" s="390"/>
      <c r="LIQ49" s="120"/>
      <c r="LIU49" s="215"/>
      <c r="LIW49" s="390"/>
      <c r="LIY49" s="120"/>
      <c r="LJC49" s="215"/>
      <c r="LJE49" s="390"/>
      <c r="LJG49" s="120"/>
      <c r="LJK49" s="215"/>
      <c r="LJM49" s="390"/>
      <c r="LJO49" s="120"/>
      <c r="LJS49" s="215"/>
      <c r="LJU49" s="390"/>
      <c r="LJW49" s="120"/>
      <c r="LKA49" s="215"/>
      <c r="LKC49" s="390"/>
      <c r="LKE49" s="120"/>
      <c r="LKI49" s="215"/>
      <c r="LKK49" s="390"/>
      <c r="LKM49" s="120"/>
      <c r="LKQ49" s="215"/>
      <c r="LKS49" s="390"/>
      <c r="LKU49" s="120"/>
      <c r="LKY49" s="215"/>
      <c r="LLA49" s="390"/>
      <c r="LLC49" s="120"/>
      <c r="LLG49" s="215"/>
      <c r="LLI49" s="390"/>
      <c r="LLK49" s="120"/>
      <c r="LLO49" s="215"/>
      <c r="LLQ49" s="390"/>
      <c r="LLS49" s="120"/>
      <c r="LLW49" s="215"/>
      <c r="LLY49" s="390"/>
      <c r="LMA49" s="120"/>
      <c r="LME49" s="215"/>
      <c r="LMG49" s="390"/>
      <c r="LMI49" s="120"/>
      <c r="LMM49" s="215"/>
      <c r="LMO49" s="390"/>
      <c r="LMQ49" s="120"/>
      <c r="LMU49" s="215"/>
      <c r="LMW49" s="390"/>
      <c r="LMY49" s="120"/>
      <c r="LNC49" s="215"/>
      <c r="LNE49" s="390"/>
      <c r="LNG49" s="120"/>
      <c r="LNK49" s="215"/>
      <c r="LNM49" s="390"/>
      <c r="LNO49" s="120"/>
      <c r="LNS49" s="215"/>
      <c r="LNU49" s="390"/>
      <c r="LNW49" s="120"/>
      <c r="LOA49" s="215"/>
      <c r="LOC49" s="390"/>
      <c r="LOE49" s="120"/>
      <c r="LOI49" s="215"/>
      <c r="LOK49" s="390"/>
      <c r="LOM49" s="120"/>
      <c r="LOQ49" s="215"/>
      <c r="LOS49" s="390"/>
      <c r="LOU49" s="120"/>
      <c r="LOY49" s="215"/>
      <c r="LPA49" s="390"/>
      <c r="LPC49" s="120"/>
      <c r="LPG49" s="215"/>
      <c r="LPI49" s="390"/>
      <c r="LPK49" s="120"/>
      <c r="LPO49" s="215"/>
      <c r="LPQ49" s="390"/>
      <c r="LPS49" s="120"/>
      <c r="LPW49" s="215"/>
      <c r="LPY49" s="390"/>
      <c r="LQA49" s="120"/>
      <c r="LQE49" s="215"/>
      <c r="LQG49" s="390"/>
      <c r="LQI49" s="120"/>
      <c r="LQM49" s="215"/>
      <c r="LQO49" s="390"/>
      <c r="LQQ49" s="120"/>
      <c r="LQU49" s="215"/>
      <c r="LQW49" s="390"/>
      <c r="LQY49" s="120"/>
      <c r="LRC49" s="215"/>
      <c r="LRE49" s="390"/>
      <c r="LRG49" s="120"/>
      <c r="LRK49" s="215"/>
      <c r="LRM49" s="390"/>
      <c r="LRO49" s="120"/>
      <c r="LRS49" s="215"/>
      <c r="LRU49" s="390"/>
      <c r="LRW49" s="120"/>
      <c r="LSA49" s="215"/>
      <c r="LSC49" s="390"/>
      <c r="LSE49" s="120"/>
      <c r="LSI49" s="215"/>
      <c r="LSK49" s="390"/>
      <c r="LSM49" s="120"/>
      <c r="LSQ49" s="215"/>
      <c r="LSS49" s="390"/>
      <c r="LSU49" s="120"/>
      <c r="LSY49" s="215"/>
      <c r="LTA49" s="390"/>
      <c r="LTC49" s="120"/>
      <c r="LTG49" s="215"/>
      <c r="LTI49" s="390"/>
      <c r="LTK49" s="120"/>
      <c r="LTO49" s="215"/>
      <c r="LTQ49" s="390"/>
      <c r="LTS49" s="120"/>
      <c r="LTW49" s="215"/>
      <c r="LTY49" s="390"/>
      <c r="LUA49" s="120"/>
      <c r="LUE49" s="215"/>
      <c r="LUG49" s="390"/>
      <c r="LUI49" s="120"/>
      <c r="LUM49" s="215"/>
      <c r="LUO49" s="390"/>
      <c r="LUQ49" s="120"/>
      <c r="LUU49" s="215"/>
      <c r="LUW49" s="390"/>
      <c r="LUY49" s="120"/>
      <c r="LVC49" s="215"/>
      <c r="LVE49" s="390"/>
      <c r="LVG49" s="120"/>
      <c r="LVK49" s="215"/>
      <c r="LVM49" s="390"/>
      <c r="LVO49" s="120"/>
      <c r="LVS49" s="215"/>
      <c r="LVU49" s="390"/>
      <c r="LVW49" s="120"/>
      <c r="LWA49" s="215"/>
      <c r="LWC49" s="390"/>
      <c r="LWE49" s="120"/>
      <c r="LWI49" s="215"/>
      <c r="LWK49" s="390"/>
      <c r="LWM49" s="120"/>
      <c r="LWQ49" s="215"/>
      <c r="LWS49" s="390"/>
      <c r="LWU49" s="120"/>
      <c r="LWY49" s="215"/>
      <c r="LXA49" s="390"/>
      <c r="LXC49" s="120"/>
      <c r="LXG49" s="215"/>
      <c r="LXI49" s="390"/>
      <c r="LXK49" s="120"/>
      <c r="LXO49" s="215"/>
      <c r="LXQ49" s="390"/>
      <c r="LXS49" s="120"/>
      <c r="LXW49" s="215"/>
      <c r="LXY49" s="390"/>
      <c r="LYA49" s="120"/>
      <c r="LYE49" s="215"/>
      <c r="LYG49" s="390"/>
      <c r="LYI49" s="120"/>
      <c r="LYM49" s="215"/>
      <c r="LYO49" s="390"/>
      <c r="LYQ49" s="120"/>
      <c r="LYU49" s="215"/>
      <c r="LYW49" s="390"/>
      <c r="LYY49" s="120"/>
      <c r="LZC49" s="215"/>
      <c r="LZE49" s="390"/>
      <c r="LZG49" s="120"/>
      <c r="LZK49" s="215"/>
      <c r="LZM49" s="390"/>
      <c r="LZO49" s="120"/>
      <c r="LZS49" s="215"/>
      <c r="LZU49" s="390"/>
      <c r="LZW49" s="120"/>
      <c r="MAA49" s="215"/>
      <c r="MAC49" s="390"/>
      <c r="MAE49" s="120"/>
      <c r="MAI49" s="215"/>
      <c r="MAK49" s="390"/>
      <c r="MAM49" s="120"/>
      <c r="MAQ49" s="215"/>
      <c r="MAS49" s="390"/>
      <c r="MAU49" s="120"/>
      <c r="MAY49" s="215"/>
      <c r="MBA49" s="390"/>
      <c r="MBC49" s="120"/>
      <c r="MBG49" s="215"/>
      <c r="MBI49" s="390"/>
      <c r="MBK49" s="120"/>
      <c r="MBO49" s="215"/>
      <c r="MBQ49" s="390"/>
      <c r="MBS49" s="120"/>
      <c r="MBW49" s="215"/>
      <c r="MBY49" s="390"/>
      <c r="MCA49" s="120"/>
      <c r="MCE49" s="215"/>
      <c r="MCG49" s="390"/>
      <c r="MCI49" s="120"/>
      <c r="MCM49" s="215"/>
      <c r="MCO49" s="390"/>
      <c r="MCQ49" s="120"/>
      <c r="MCU49" s="215"/>
      <c r="MCW49" s="390"/>
      <c r="MCY49" s="120"/>
      <c r="MDC49" s="215"/>
      <c r="MDE49" s="390"/>
      <c r="MDG49" s="120"/>
      <c r="MDK49" s="215"/>
      <c r="MDM49" s="390"/>
      <c r="MDO49" s="120"/>
      <c r="MDS49" s="215"/>
      <c r="MDU49" s="390"/>
      <c r="MDW49" s="120"/>
      <c r="MEA49" s="215"/>
      <c r="MEC49" s="390"/>
      <c r="MEE49" s="120"/>
      <c r="MEI49" s="215"/>
      <c r="MEK49" s="390"/>
      <c r="MEM49" s="120"/>
      <c r="MEQ49" s="215"/>
      <c r="MES49" s="390"/>
      <c r="MEU49" s="120"/>
      <c r="MEY49" s="215"/>
      <c r="MFA49" s="390"/>
      <c r="MFC49" s="120"/>
      <c r="MFG49" s="215"/>
      <c r="MFI49" s="390"/>
      <c r="MFK49" s="120"/>
      <c r="MFO49" s="215"/>
      <c r="MFQ49" s="390"/>
      <c r="MFS49" s="120"/>
      <c r="MFW49" s="215"/>
      <c r="MFY49" s="390"/>
      <c r="MGA49" s="120"/>
      <c r="MGE49" s="215"/>
      <c r="MGG49" s="390"/>
      <c r="MGI49" s="120"/>
      <c r="MGM49" s="215"/>
      <c r="MGO49" s="390"/>
      <c r="MGQ49" s="120"/>
      <c r="MGU49" s="215"/>
      <c r="MGW49" s="390"/>
      <c r="MGY49" s="120"/>
      <c r="MHC49" s="215"/>
      <c r="MHE49" s="390"/>
      <c r="MHG49" s="120"/>
      <c r="MHK49" s="215"/>
      <c r="MHM49" s="390"/>
      <c r="MHO49" s="120"/>
      <c r="MHS49" s="215"/>
      <c r="MHU49" s="390"/>
      <c r="MHW49" s="120"/>
      <c r="MIA49" s="215"/>
      <c r="MIC49" s="390"/>
      <c r="MIE49" s="120"/>
      <c r="MII49" s="215"/>
      <c r="MIK49" s="390"/>
      <c r="MIM49" s="120"/>
      <c r="MIQ49" s="215"/>
      <c r="MIS49" s="390"/>
      <c r="MIU49" s="120"/>
      <c r="MIY49" s="215"/>
      <c r="MJA49" s="390"/>
      <c r="MJC49" s="120"/>
      <c r="MJG49" s="215"/>
      <c r="MJI49" s="390"/>
      <c r="MJK49" s="120"/>
      <c r="MJO49" s="215"/>
      <c r="MJQ49" s="390"/>
      <c r="MJS49" s="120"/>
      <c r="MJW49" s="215"/>
      <c r="MJY49" s="390"/>
      <c r="MKA49" s="120"/>
      <c r="MKE49" s="215"/>
      <c r="MKG49" s="390"/>
      <c r="MKI49" s="120"/>
      <c r="MKM49" s="215"/>
      <c r="MKO49" s="390"/>
      <c r="MKQ49" s="120"/>
      <c r="MKU49" s="215"/>
      <c r="MKW49" s="390"/>
      <c r="MKY49" s="120"/>
      <c r="MLC49" s="215"/>
      <c r="MLE49" s="390"/>
      <c r="MLG49" s="120"/>
      <c r="MLK49" s="215"/>
      <c r="MLM49" s="390"/>
      <c r="MLO49" s="120"/>
      <c r="MLS49" s="215"/>
      <c r="MLU49" s="390"/>
      <c r="MLW49" s="120"/>
      <c r="MMA49" s="215"/>
      <c r="MMC49" s="390"/>
      <c r="MME49" s="120"/>
      <c r="MMI49" s="215"/>
      <c r="MMK49" s="390"/>
      <c r="MMM49" s="120"/>
      <c r="MMQ49" s="215"/>
      <c r="MMS49" s="390"/>
      <c r="MMU49" s="120"/>
      <c r="MMY49" s="215"/>
      <c r="MNA49" s="390"/>
      <c r="MNC49" s="120"/>
      <c r="MNG49" s="215"/>
      <c r="MNI49" s="390"/>
      <c r="MNK49" s="120"/>
      <c r="MNO49" s="215"/>
      <c r="MNQ49" s="390"/>
      <c r="MNS49" s="120"/>
      <c r="MNW49" s="215"/>
      <c r="MNY49" s="390"/>
      <c r="MOA49" s="120"/>
      <c r="MOE49" s="215"/>
      <c r="MOG49" s="390"/>
      <c r="MOI49" s="120"/>
      <c r="MOM49" s="215"/>
      <c r="MOO49" s="390"/>
      <c r="MOQ49" s="120"/>
      <c r="MOU49" s="215"/>
      <c r="MOW49" s="390"/>
      <c r="MOY49" s="120"/>
      <c r="MPC49" s="215"/>
      <c r="MPE49" s="390"/>
      <c r="MPG49" s="120"/>
      <c r="MPK49" s="215"/>
      <c r="MPM49" s="390"/>
      <c r="MPO49" s="120"/>
      <c r="MPS49" s="215"/>
      <c r="MPU49" s="390"/>
      <c r="MPW49" s="120"/>
      <c r="MQA49" s="215"/>
      <c r="MQC49" s="390"/>
      <c r="MQE49" s="120"/>
      <c r="MQI49" s="215"/>
      <c r="MQK49" s="390"/>
      <c r="MQM49" s="120"/>
      <c r="MQQ49" s="215"/>
      <c r="MQS49" s="390"/>
      <c r="MQU49" s="120"/>
      <c r="MQY49" s="215"/>
      <c r="MRA49" s="390"/>
      <c r="MRC49" s="120"/>
      <c r="MRG49" s="215"/>
      <c r="MRI49" s="390"/>
      <c r="MRK49" s="120"/>
      <c r="MRO49" s="215"/>
      <c r="MRQ49" s="390"/>
      <c r="MRS49" s="120"/>
      <c r="MRW49" s="215"/>
      <c r="MRY49" s="390"/>
      <c r="MSA49" s="120"/>
      <c r="MSE49" s="215"/>
      <c r="MSG49" s="390"/>
      <c r="MSI49" s="120"/>
      <c r="MSM49" s="215"/>
      <c r="MSO49" s="390"/>
      <c r="MSQ49" s="120"/>
      <c r="MSU49" s="215"/>
      <c r="MSW49" s="390"/>
      <c r="MSY49" s="120"/>
      <c r="MTC49" s="215"/>
      <c r="MTE49" s="390"/>
      <c r="MTG49" s="120"/>
      <c r="MTK49" s="215"/>
      <c r="MTM49" s="390"/>
      <c r="MTO49" s="120"/>
      <c r="MTS49" s="215"/>
      <c r="MTU49" s="390"/>
      <c r="MTW49" s="120"/>
      <c r="MUA49" s="215"/>
      <c r="MUC49" s="390"/>
      <c r="MUE49" s="120"/>
      <c r="MUI49" s="215"/>
      <c r="MUK49" s="390"/>
      <c r="MUM49" s="120"/>
      <c r="MUQ49" s="215"/>
      <c r="MUS49" s="390"/>
      <c r="MUU49" s="120"/>
      <c r="MUY49" s="215"/>
      <c r="MVA49" s="390"/>
      <c r="MVC49" s="120"/>
      <c r="MVG49" s="215"/>
      <c r="MVI49" s="390"/>
      <c r="MVK49" s="120"/>
      <c r="MVO49" s="215"/>
      <c r="MVQ49" s="390"/>
      <c r="MVS49" s="120"/>
      <c r="MVW49" s="215"/>
      <c r="MVY49" s="390"/>
      <c r="MWA49" s="120"/>
      <c r="MWE49" s="215"/>
      <c r="MWG49" s="390"/>
      <c r="MWI49" s="120"/>
      <c r="MWM49" s="215"/>
      <c r="MWO49" s="390"/>
      <c r="MWQ49" s="120"/>
      <c r="MWU49" s="215"/>
      <c r="MWW49" s="390"/>
      <c r="MWY49" s="120"/>
      <c r="MXC49" s="215"/>
      <c r="MXE49" s="390"/>
      <c r="MXG49" s="120"/>
      <c r="MXK49" s="215"/>
      <c r="MXM49" s="390"/>
      <c r="MXO49" s="120"/>
      <c r="MXS49" s="215"/>
      <c r="MXU49" s="390"/>
      <c r="MXW49" s="120"/>
      <c r="MYA49" s="215"/>
      <c r="MYC49" s="390"/>
      <c r="MYE49" s="120"/>
      <c r="MYI49" s="215"/>
      <c r="MYK49" s="390"/>
      <c r="MYM49" s="120"/>
      <c r="MYQ49" s="215"/>
      <c r="MYS49" s="390"/>
      <c r="MYU49" s="120"/>
      <c r="MYY49" s="215"/>
      <c r="MZA49" s="390"/>
      <c r="MZC49" s="120"/>
      <c r="MZG49" s="215"/>
      <c r="MZI49" s="390"/>
      <c r="MZK49" s="120"/>
      <c r="MZO49" s="215"/>
      <c r="MZQ49" s="390"/>
      <c r="MZS49" s="120"/>
      <c r="MZW49" s="215"/>
      <c r="MZY49" s="390"/>
      <c r="NAA49" s="120"/>
      <c r="NAE49" s="215"/>
      <c r="NAG49" s="390"/>
      <c r="NAI49" s="120"/>
      <c r="NAM49" s="215"/>
      <c r="NAO49" s="390"/>
      <c r="NAQ49" s="120"/>
      <c r="NAU49" s="215"/>
      <c r="NAW49" s="390"/>
      <c r="NAY49" s="120"/>
      <c r="NBC49" s="215"/>
      <c r="NBE49" s="390"/>
      <c r="NBG49" s="120"/>
      <c r="NBK49" s="215"/>
      <c r="NBM49" s="390"/>
      <c r="NBO49" s="120"/>
      <c r="NBS49" s="215"/>
      <c r="NBU49" s="390"/>
      <c r="NBW49" s="120"/>
      <c r="NCA49" s="215"/>
      <c r="NCC49" s="390"/>
      <c r="NCE49" s="120"/>
      <c r="NCI49" s="215"/>
      <c r="NCK49" s="390"/>
      <c r="NCM49" s="120"/>
      <c r="NCQ49" s="215"/>
      <c r="NCS49" s="390"/>
      <c r="NCU49" s="120"/>
      <c r="NCY49" s="215"/>
      <c r="NDA49" s="390"/>
      <c r="NDC49" s="120"/>
      <c r="NDG49" s="215"/>
      <c r="NDI49" s="390"/>
      <c r="NDK49" s="120"/>
      <c r="NDO49" s="215"/>
      <c r="NDQ49" s="390"/>
      <c r="NDS49" s="120"/>
      <c r="NDW49" s="215"/>
      <c r="NDY49" s="390"/>
      <c r="NEA49" s="120"/>
      <c r="NEE49" s="215"/>
      <c r="NEG49" s="390"/>
      <c r="NEI49" s="120"/>
      <c r="NEM49" s="215"/>
      <c r="NEO49" s="390"/>
      <c r="NEQ49" s="120"/>
      <c r="NEU49" s="215"/>
      <c r="NEW49" s="390"/>
      <c r="NEY49" s="120"/>
      <c r="NFC49" s="215"/>
      <c r="NFE49" s="390"/>
      <c r="NFG49" s="120"/>
      <c r="NFK49" s="215"/>
      <c r="NFM49" s="390"/>
      <c r="NFO49" s="120"/>
      <c r="NFS49" s="215"/>
      <c r="NFU49" s="390"/>
      <c r="NFW49" s="120"/>
      <c r="NGA49" s="215"/>
      <c r="NGC49" s="390"/>
      <c r="NGE49" s="120"/>
      <c r="NGI49" s="215"/>
      <c r="NGK49" s="390"/>
      <c r="NGM49" s="120"/>
      <c r="NGQ49" s="215"/>
      <c r="NGS49" s="390"/>
      <c r="NGU49" s="120"/>
      <c r="NGY49" s="215"/>
      <c r="NHA49" s="390"/>
      <c r="NHC49" s="120"/>
      <c r="NHG49" s="215"/>
      <c r="NHI49" s="390"/>
      <c r="NHK49" s="120"/>
      <c r="NHO49" s="215"/>
      <c r="NHQ49" s="390"/>
      <c r="NHS49" s="120"/>
      <c r="NHW49" s="215"/>
      <c r="NHY49" s="390"/>
      <c r="NIA49" s="120"/>
      <c r="NIE49" s="215"/>
      <c r="NIG49" s="390"/>
      <c r="NII49" s="120"/>
      <c r="NIM49" s="215"/>
      <c r="NIO49" s="390"/>
      <c r="NIQ49" s="120"/>
      <c r="NIU49" s="215"/>
      <c r="NIW49" s="390"/>
      <c r="NIY49" s="120"/>
      <c r="NJC49" s="215"/>
      <c r="NJE49" s="390"/>
      <c r="NJG49" s="120"/>
      <c r="NJK49" s="215"/>
      <c r="NJM49" s="390"/>
      <c r="NJO49" s="120"/>
      <c r="NJS49" s="215"/>
      <c r="NJU49" s="390"/>
      <c r="NJW49" s="120"/>
      <c r="NKA49" s="215"/>
      <c r="NKC49" s="390"/>
      <c r="NKE49" s="120"/>
      <c r="NKI49" s="215"/>
      <c r="NKK49" s="390"/>
      <c r="NKM49" s="120"/>
      <c r="NKQ49" s="215"/>
      <c r="NKS49" s="390"/>
      <c r="NKU49" s="120"/>
      <c r="NKY49" s="215"/>
      <c r="NLA49" s="390"/>
      <c r="NLC49" s="120"/>
      <c r="NLG49" s="215"/>
      <c r="NLI49" s="390"/>
      <c r="NLK49" s="120"/>
      <c r="NLO49" s="215"/>
      <c r="NLQ49" s="390"/>
      <c r="NLS49" s="120"/>
      <c r="NLW49" s="215"/>
      <c r="NLY49" s="390"/>
      <c r="NMA49" s="120"/>
      <c r="NME49" s="215"/>
      <c r="NMG49" s="390"/>
      <c r="NMI49" s="120"/>
      <c r="NMM49" s="215"/>
      <c r="NMO49" s="390"/>
      <c r="NMQ49" s="120"/>
      <c r="NMU49" s="215"/>
      <c r="NMW49" s="390"/>
      <c r="NMY49" s="120"/>
      <c r="NNC49" s="215"/>
      <c r="NNE49" s="390"/>
      <c r="NNG49" s="120"/>
      <c r="NNK49" s="215"/>
      <c r="NNM49" s="390"/>
      <c r="NNO49" s="120"/>
      <c r="NNS49" s="215"/>
      <c r="NNU49" s="390"/>
      <c r="NNW49" s="120"/>
      <c r="NOA49" s="215"/>
      <c r="NOC49" s="390"/>
      <c r="NOE49" s="120"/>
      <c r="NOI49" s="215"/>
      <c r="NOK49" s="390"/>
      <c r="NOM49" s="120"/>
      <c r="NOQ49" s="215"/>
      <c r="NOS49" s="390"/>
      <c r="NOU49" s="120"/>
      <c r="NOY49" s="215"/>
      <c r="NPA49" s="390"/>
      <c r="NPC49" s="120"/>
      <c r="NPG49" s="215"/>
      <c r="NPI49" s="390"/>
      <c r="NPK49" s="120"/>
      <c r="NPO49" s="215"/>
      <c r="NPQ49" s="390"/>
      <c r="NPS49" s="120"/>
      <c r="NPW49" s="215"/>
      <c r="NPY49" s="390"/>
      <c r="NQA49" s="120"/>
      <c r="NQE49" s="215"/>
      <c r="NQG49" s="390"/>
      <c r="NQI49" s="120"/>
      <c r="NQM49" s="215"/>
      <c r="NQO49" s="390"/>
      <c r="NQQ49" s="120"/>
      <c r="NQU49" s="215"/>
      <c r="NQW49" s="390"/>
      <c r="NQY49" s="120"/>
      <c r="NRC49" s="215"/>
      <c r="NRE49" s="390"/>
      <c r="NRG49" s="120"/>
      <c r="NRK49" s="215"/>
      <c r="NRM49" s="390"/>
      <c r="NRO49" s="120"/>
      <c r="NRS49" s="215"/>
      <c r="NRU49" s="390"/>
      <c r="NRW49" s="120"/>
      <c r="NSA49" s="215"/>
      <c r="NSC49" s="390"/>
      <c r="NSE49" s="120"/>
      <c r="NSI49" s="215"/>
      <c r="NSK49" s="390"/>
      <c r="NSM49" s="120"/>
      <c r="NSQ49" s="215"/>
      <c r="NSS49" s="390"/>
      <c r="NSU49" s="120"/>
      <c r="NSY49" s="215"/>
      <c r="NTA49" s="390"/>
      <c r="NTC49" s="120"/>
      <c r="NTG49" s="215"/>
      <c r="NTI49" s="390"/>
      <c r="NTK49" s="120"/>
      <c r="NTO49" s="215"/>
      <c r="NTQ49" s="390"/>
      <c r="NTS49" s="120"/>
      <c r="NTW49" s="215"/>
      <c r="NTY49" s="390"/>
      <c r="NUA49" s="120"/>
      <c r="NUE49" s="215"/>
      <c r="NUG49" s="390"/>
      <c r="NUI49" s="120"/>
      <c r="NUM49" s="215"/>
      <c r="NUO49" s="390"/>
      <c r="NUQ49" s="120"/>
      <c r="NUU49" s="215"/>
      <c r="NUW49" s="390"/>
      <c r="NUY49" s="120"/>
      <c r="NVC49" s="215"/>
      <c r="NVE49" s="390"/>
      <c r="NVG49" s="120"/>
      <c r="NVK49" s="215"/>
      <c r="NVM49" s="390"/>
      <c r="NVO49" s="120"/>
      <c r="NVS49" s="215"/>
      <c r="NVU49" s="390"/>
      <c r="NVW49" s="120"/>
      <c r="NWA49" s="215"/>
      <c r="NWC49" s="390"/>
      <c r="NWE49" s="120"/>
      <c r="NWI49" s="215"/>
      <c r="NWK49" s="390"/>
      <c r="NWM49" s="120"/>
      <c r="NWQ49" s="215"/>
      <c r="NWS49" s="390"/>
      <c r="NWU49" s="120"/>
      <c r="NWY49" s="215"/>
      <c r="NXA49" s="390"/>
      <c r="NXC49" s="120"/>
      <c r="NXG49" s="215"/>
      <c r="NXI49" s="390"/>
      <c r="NXK49" s="120"/>
      <c r="NXO49" s="215"/>
      <c r="NXQ49" s="390"/>
      <c r="NXS49" s="120"/>
      <c r="NXW49" s="215"/>
      <c r="NXY49" s="390"/>
      <c r="NYA49" s="120"/>
      <c r="NYE49" s="215"/>
      <c r="NYG49" s="390"/>
      <c r="NYI49" s="120"/>
      <c r="NYM49" s="215"/>
      <c r="NYO49" s="390"/>
      <c r="NYQ49" s="120"/>
      <c r="NYU49" s="215"/>
      <c r="NYW49" s="390"/>
      <c r="NYY49" s="120"/>
      <c r="NZC49" s="215"/>
      <c r="NZE49" s="390"/>
      <c r="NZG49" s="120"/>
      <c r="NZK49" s="215"/>
      <c r="NZM49" s="390"/>
      <c r="NZO49" s="120"/>
      <c r="NZS49" s="215"/>
      <c r="NZU49" s="390"/>
      <c r="NZW49" s="120"/>
      <c r="OAA49" s="215"/>
      <c r="OAC49" s="390"/>
      <c r="OAE49" s="120"/>
      <c r="OAI49" s="215"/>
      <c r="OAK49" s="390"/>
      <c r="OAM49" s="120"/>
      <c r="OAQ49" s="215"/>
      <c r="OAS49" s="390"/>
      <c r="OAU49" s="120"/>
      <c r="OAY49" s="215"/>
      <c r="OBA49" s="390"/>
      <c r="OBC49" s="120"/>
      <c r="OBG49" s="215"/>
      <c r="OBI49" s="390"/>
      <c r="OBK49" s="120"/>
      <c r="OBO49" s="215"/>
      <c r="OBQ49" s="390"/>
      <c r="OBS49" s="120"/>
      <c r="OBW49" s="215"/>
      <c r="OBY49" s="390"/>
      <c r="OCA49" s="120"/>
      <c r="OCE49" s="215"/>
      <c r="OCG49" s="390"/>
      <c r="OCI49" s="120"/>
      <c r="OCM49" s="215"/>
      <c r="OCO49" s="390"/>
      <c r="OCQ49" s="120"/>
      <c r="OCU49" s="215"/>
      <c r="OCW49" s="390"/>
      <c r="OCY49" s="120"/>
      <c r="ODC49" s="215"/>
      <c r="ODE49" s="390"/>
      <c r="ODG49" s="120"/>
      <c r="ODK49" s="215"/>
      <c r="ODM49" s="390"/>
      <c r="ODO49" s="120"/>
      <c r="ODS49" s="215"/>
      <c r="ODU49" s="390"/>
      <c r="ODW49" s="120"/>
      <c r="OEA49" s="215"/>
      <c r="OEC49" s="390"/>
      <c r="OEE49" s="120"/>
      <c r="OEI49" s="215"/>
      <c r="OEK49" s="390"/>
      <c r="OEM49" s="120"/>
      <c r="OEQ49" s="215"/>
      <c r="OES49" s="390"/>
      <c r="OEU49" s="120"/>
      <c r="OEY49" s="215"/>
      <c r="OFA49" s="390"/>
      <c r="OFC49" s="120"/>
      <c r="OFG49" s="215"/>
      <c r="OFI49" s="390"/>
      <c r="OFK49" s="120"/>
      <c r="OFO49" s="215"/>
      <c r="OFQ49" s="390"/>
      <c r="OFS49" s="120"/>
      <c r="OFW49" s="215"/>
      <c r="OFY49" s="390"/>
      <c r="OGA49" s="120"/>
      <c r="OGE49" s="215"/>
      <c r="OGG49" s="390"/>
      <c r="OGI49" s="120"/>
      <c r="OGM49" s="215"/>
      <c r="OGO49" s="390"/>
      <c r="OGQ49" s="120"/>
      <c r="OGU49" s="215"/>
      <c r="OGW49" s="390"/>
      <c r="OGY49" s="120"/>
      <c r="OHC49" s="215"/>
      <c r="OHE49" s="390"/>
      <c r="OHG49" s="120"/>
      <c r="OHK49" s="215"/>
      <c r="OHM49" s="390"/>
      <c r="OHO49" s="120"/>
      <c r="OHS49" s="215"/>
      <c r="OHU49" s="390"/>
      <c r="OHW49" s="120"/>
      <c r="OIA49" s="215"/>
      <c r="OIC49" s="390"/>
      <c r="OIE49" s="120"/>
      <c r="OII49" s="215"/>
      <c r="OIK49" s="390"/>
      <c r="OIM49" s="120"/>
      <c r="OIQ49" s="215"/>
      <c r="OIS49" s="390"/>
      <c r="OIU49" s="120"/>
      <c r="OIY49" s="215"/>
      <c r="OJA49" s="390"/>
      <c r="OJC49" s="120"/>
      <c r="OJG49" s="215"/>
      <c r="OJI49" s="390"/>
      <c r="OJK49" s="120"/>
      <c r="OJO49" s="215"/>
      <c r="OJQ49" s="390"/>
      <c r="OJS49" s="120"/>
      <c r="OJW49" s="215"/>
      <c r="OJY49" s="390"/>
      <c r="OKA49" s="120"/>
      <c r="OKE49" s="215"/>
      <c r="OKG49" s="390"/>
      <c r="OKI49" s="120"/>
      <c r="OKM49" s="215"/>
      <c r="OKO49" s="390"/>
      <c r="OKQ49" s="120"/>
      <c r="OKU49" s="215"/>
      <c r="OKW49" s="390"/>
      <c r="OKY49" s="120"/>
      <c r="OLC49" s="215"/>
      <c r="OLE49" s="390"/>
      <c r="OLG49" s="120"/>
      <c r="OLK49" s="215"/>
      <c r="OLM49" s="390"/>
      <c r="OLO49" s="120"/>
      <c r="OLS49" s="215"/>
      <c r="OLU49" s="390"/>
      <c r="OLW49" s="120"/>
      <c r="OMA49" s="215"/>
      <c r="OMC49" s="390"/>
      <c r="OME49" s="120"/>
      <c r="OMI49" s="215"/>
      <c r="OMK49" s="390"/>
      <c r="OMM49" s="120"/>
      <c r="OMQ49" s="215"/>
      <c r="OMS49" s="390"/>
      <c r="OMU49" s="120"/>
      <c r="OMY49" s="215"/>
      <c r="ONA49" s="390"/>
      <c r="ONC49" s="120"/>
      <c r="ONG49" s="215"/>
      <c r="ONI49" s="390"/>
      <c r="ONK49" s="120"/>
      <c r="ONO49" s="215"/>
      <c r="ONQ49" s="390"/>
      <c r="ONS49" s="120"/>
      <c r="ONW49" s="215"/>
      <c r="ONY49" s="390"/>
      <c r="OOA49" s="120"/>
      <c r="OOE49" s="215"/>
      <c r="OOG49" s="390"/>
      <c r="OOI49" s="120"/>
      <c r="OOM49" s="215"/>
      <c r="OOO49" s="390"/>
      <c r="OOQ49" s="120"/>
      <c r="OOU49" s="215"/>
      <c r="OOW49" s="390"/>
      <c r="OOY49" s="120"/>
      <c r="OPC49" s="215"/>
      <c r="OPE49" s="390"/>
      <c r="OPG49" s="120"/>
      <c r="OPK49" s="215"/>
      <c r="OPM49" s="390"/>
      <c r="OPO49" s="120"/>
      <c r="OPS49" s="215"/>
      <c r="OPU49" s="390"/>
      <c r="OPW49" s="120"/>
      <c r="OQA49" s="215"/>
      <c r="OQC49" s="390"/>
      <c r="OQE49" s="120"/>
      <c r="OQI49" s="215"/>
      <c r="OQK49" s="390"/>
      <c r="OQM49" s="120"/>
      <c r="OQQ49" s="215"/>
      <c r="OQS49" s="390"/>
      <c r="OQU49" s="120"/>
      <c r="OQY49" s="215"/>
      <c r="ORA49" s="390"/>
      <c r="ORC49" s="120"/>
      <c r="ORG49" s="215"/>
      <c r="ORI49" s="390"/>
      <c r="ORK49" s="120"/>
      <c r="ORO49" s="215"/>
      <c r="ORQ49" s="390"/>
      <c r="ORS49" s="120"/>
      <c r="ORW49" s="215"/>
      <c r="ORY49" s="390"/>
      <c r="OSA49" s="120"/>
      <c r="OSE49" s="215"/>
      <c r="OSG49" s="390"/>
      <c r="OSI49" s="120"/>
      <c r="OSM49" s="215"/>
      <c r="OSO49" s="390"/>
      <c r="OSQ49" s="120"/>
      <c r="OSU49" s="215"/>
      <c r="OSW49" s="390"/>
      <c r="OSY49" s="120"/>
      <c r="OTC49" s="215"/>
      <c r="OTE49" s="390"/>
      <c r="OTG49" s="120"/>
      <c r="OTK49" s="215"/>
      <c r="OTM49" s="390"/>
      <c r="OTO49" s="120"/>
      <c r="OTS49" s="215"/>
      <c r="OTU49" s="390"/>
      <c r="OTW49" s="120"/>
      <c r="OUA49" s="215"/>
      <c r="OUC49" s="390"/>
      <c r="OUE49" s="120"/>
      <c r="OUI49" s="215"/>
      <c r="OUK49" s="390"/>
      <c r="OUM49" s="120"/>
      <c r="OUQ49" s="215"/>
      <c r="OUS49" s="390"/>
      <c r="OUU49" s="120"/>
      <c r="OUY49" s="215"/>
      <c r="OVA49" s="390"/>
      <c r="OVC49" s="120"/>
      <c r="OVG49" s="215"/>
      <c r="OVI49" s="390"/>
      <c r="OVK49" s="120"/>
      <c r="OVO49" s="215"/>
      <c r="OVQ49" s="390"/>
      <c r="OVS49" s="120"/>
      <c r="OVW49" s="215"/>
      <c r="OVY49" s="390"/>
      <c r="OWA49" s="120"/>
      <c r="OWE49" s="215"/>
      <c r="OWG49" s="390"/>
      <c r="OWI49" s="120"/>
      <c r="OWM49" s="215"/>
      <c r="OWO49" s="390"/>
      <c r="OWQ49" s="120"/>
      <c r="OWU49" s="215"/>
      <c r="OWW49" s="390"/>
      <c r="OWY49" s="120"/>
      <c r="OXC49" s="215"/>
      <c r="OXE49" s="390"/>
      <c r="OXG49" s="120"/>
      <c r="OXK49" s="215"/>
      <c r="OXM49" s="390"/>
      <c r="OXO49" s="120"/>
      <c r="OXS49" s="215"/>
      <c r="OXU49" s="390"/>
      <c r="OXW49" s="120"/>
      <c r="OYA49" s="215"/>
      <c r="OYC49" s="390"/>
      <c r="OYE49" s="120"/>
      <c r="OYI49" s="215"/>
      <c r="OYK49" s="390"/>
      <c r="OYM49" s="120"/>
      <c r="OYQ49" s="215"/>
      <c r="OYS49" s="390"/>
      <c r="OYU49" s="120"/>
      <c r="OYY49" s="215"/>
      <c r="OZA49" s="390"/>
      <c r="OZC49" s="120"/>
      <c r="OZG49" s="215"/>
      <c r="OZI49" s="390"/>
      <c r="OZK49" s="120"/>
      <c r="OZO49" s="215"/>
      <c r="OZQ49" s="390"/>
      <c r="OZS49" s="120"/>
      <c r="OZW49" s="215"/>
      <c r="OZY49" s="390"/>
      <c r="PAA49" s="120"/>
      <c r="PAE49" s="215"/>
      <c r="PAG49" s="390"/>
      <c r="PAI49" s="120"/>
      <c r="PAM49" s="215"/>
      <c r="PAO49" s="390"/>
      <c r="PAQ49" s="120"/>
      <c r="PAU49" s="215"/>
      <c r="PAW49" s="390"/>
      <c r="PAY49" s="120"/>
      <c r="PBC49" s="215"/>
      <c r="PBE49" s="390"/>
      <c r="PBG49" s="120"/>
      <c r="PBK49" s="215"/>
      <c r="PBM49" s="390"/>
      <c r="PBO49" s="120"/>
      <c r="PBS49" s="215"/>
      <c r="PBU49" s="390"/>
      <c r="PBW49" s="120"/>
      <c r="PCA49" s="215"/>
      <c r="PCC49" s="390"/>
      <c r="PCE49" s="120"/>
      <c r="PCI49" s="215"/>
      <c r="PCK49" s="390"/>
      <c r="PCM49" s="120"/>
      <c r="PCQ49" s="215"/>
      <c r="PCS49" s="390"/>
      <c r="PCU49" s="120"/>
      <c r="PCY49" s="215"/>
      <c r="PDA49" s="390"/>
      <c r="PDC49" s="120"/>
      <c r="PDG49" s="215"/>
      <c r="PDI49" s="390"/>
      <c r="PDK49" s="120"/>
      <c r="PDO49" s="215"/>
      <c r="PDQ49" s="390"/>
      <c r="PDS49" s="120"/>
      <c r="PDW49" s="215"/>
      <c r="PDY49" s="390"/>
      <c r="PEA49" s="120"/>
      <c r="PEE49" s="215"/>
      <c r="PEG49" s="390"/>
      <c r="PEI49" s="120"/>
      <c r="PEM49" s="215"/>
      <c r="PEO49" s="390"/>
      <c r="PEQ49" s="120"/>
      <c r="PEU49" s="215"/>
      <c r="PEW49" s="390"/>
      <c r="PEY49" s="120"/>
      <c r="PFC49" s="215"/>
      <c r="PFE49" s="390"/>
      <c r="PFG49" s="120"/>
      <c r="PFK49" s="215"/>
      <c r="PFM49" s="390"/>
      <c r="PFO49" s="120"/>
      <c r="PFS49" s="215"/>
      <c r="PFU49" s="390"/>
      <c r="PFW49" s="120"/>
      <c r="PGA49" s="215"/>
      <c r="PGC49" s="390"/>
      <c r="PGE49" s="120"/>
      <c r="PGI49" s="215"/>
      <c r="PGK49" s="390"/>
      <c r="PGM49" s="120"/>
      <c r="PGQ49" s="215"/>
      <c r="PGS49" s="390"/>
      <c r="PGU49" s="120"/>
      <c r="PGY49" s="215"/>
      <c r="PHA49" s="390"/>
      <c r="PHC49" s="120"/>
      <c r="PHG49" s="215"/>
      <c r="PHI49" s="390"/>
      <c r="PHK49" s="120"/>
      <c r="PHO49" s="215"/>
      <c r="PHQ49" s="390"/>
      <c r="PHS49" s="120"/>
      <c r="PHW49" s="215"/>
      <c r="PHY49" s="390"/>
      <c r="PIA49" s="120"/>
      <c r="PIE49" s="215"/>
      <c r="PIG49" s="390"/>
      <c r="PII49" s="120"/>
      <c r="PIM49" s="215"/>
      <c r="PIO49" s="390"/>
      <c r="PIQ49" s="120"/>
      <c r="PIU49" s="215"/>
      <c r="PIW49" s="390"/>
      <c r="PIY49" s="120"/>
      <c r="PJC49" s="215"/>
      <c r="PJE49" s="390"/>
      <c r="PJG49" s="120"/>
      <c r="PJK49" s="215"/>
      <c r="PJM49" s="390"/>
      <c r="PJO49" s="120"/>
      <c r="PJS49" s="215"/>
      <c r="PJU49" s="390"/>
      <c r="PJW49" s="120"/>
      <c r="PKA49" s="215"/>
      <c r="PKC49" s="390"/>
      <c r="PKE49" s="120"/>
      <c r="PKI49" s="215"/>
      <c r="PKK49" s="390"/>
      <c r="PKM49" s="120"/>
      <c r="PKQ49" s="215"/>
      <c r="PKS49" s="390"/>
      <c r="PKU49" s="120"/>
      <c r="PKY49" s="215"/>
      <c r="PLA49" s="390"/>
      <c r="PLC49" s="120"/>
      <c r="PLG49" s="215"/>
      <c r="PLI49" s="390"/>
      <c r="PLK49" s="120"/>
      <c r="PLO49" s="215"/>
      <c r="PLQ49" s="390"/>
      <c r="PLS49" s="120"/>
      <c r="PLW49" s="215"/>
      <c r="PLY49" s="390"/>
      <c r="PMA49" s="120"/>
      <c r="PME49" s="215"/>
      <c r="PMG49" s="390"/>
      <c r="PMI49" s="120"/>
      <c r="PMM49" s="215"/>
      <c r="PMO49" s="390"/>
      <c r="PMQ49" s="120"/>
      <c r="PMU49" s="215"/>
      <c r="PMW49" s="390"/>
      <c r="PMY49" s="120"/>
      <c r="PNC49" s="215"/>
      <c r="PNE49" s="390"/>
      <c r="PNG49" s="120"/>
      <c r="PNK49" s="215"/>
      <c r="PNM49" s="390"/>
      <c r="PNO49" s="120"/>
      <c r="PNS49" s="215"/>
      <c r="PNU49" s="390"/>
      <c r="PNW49" s="120"/>
      <c r="POA49" s="215"/>
      <c r="POC49" s="390"/>
      <c r="POE49" s="120"/>
      <c r="POI49" s="215"/>
      <c r="POK49" s="390"/>
      <c r="POM49" s="120"/>
      <c r="POQ49" s="215"/>
      <c r="POS49" s="390"/>
      <c r="POU49" s="120"/>
      <c r="POY49" s="215"/>
      <c r="PPA49" s="390"/>
      <c r="PPC49" s="120"/>
      <c r="PPG49" s="215"/>
      <c r="PPI49" s="390"/>
      <c r="PPK49" s="120"/>
      <c r="PPO49" s="215"/>
      <c r="PPQ49" s="390"/>
      <c r="PPS49" s="120"/>
      <c r="PPW49" s="215"/>
      <c r="PPY49" s="390"/>
      <c r="PQA49" s="120"/>
      <c r="PQE49" s="215"/>
      <c r="PQG49" s="390"/>
      <c r="PQI49" s="120"/>
      <c r="PQM49" s="215"/>
      <c r="PQO49" s="390"/>
      <c r="PQQ49" s="120"/>
      <c r="PQU49" s="215"/>
      <c r="PQW49" s="390"/>
      <c r="PQY49" s="120"/>
      <c r="PRC49" s="215"/>
      <c r="PRE49" s="390"/>
      <c r="PRG49" s="120"/>
      <c r="PRK49" s="215"/>
      <c r="PRM49" s="390"/>
      <c r="PRO49" s="120"/>
      <c r="PRS49" s="215"/>
      <c r="PRU49" s="390"/>
      <c r="PRW49" s="120"/>
      <c r="PSA49" s="215"/>
      <c r="PSC49" s="390"/>
      <c r="PSE49" s="120"/>
      <c r="PSI49" s="215"/>
      <c r="PSK49" s="390"/>
      <c r="PSM49" s="120"/>
      <c r="PSQ49" s="215"/>
      <c r="PSS49" s="390"/>
      <c r="PSU49" s="120"/>
      <c r="PSY49" s="215"/>
      <c r="PTA49" s="390"/>
      <c r="PTC49" s="120"/>
      <c r="PTG49" s="215"/>
      <c r="PTI49" s="390"/>
      <c r="PTK49" s="120"/>
      <c r="PTO49" s="215"/>
      <c r="PTQ49" s="390"/>
      <c r="PTS49" s="120"/>
      <c r="PTW49" s="215"/>
      <c r="PTY49" s="390"/>
      <c r="PUA49" s="120"/>
      <c r="PUE49" s="215"/>
      <c r="PUG49" s="390"/>
      <c r="PUI49" s="120"/>
      <c r="PUM49" s="215"/>
      <c r="PUO49" s="390"/>
      <c r="PUQ49" s="120"/>
      <c r="PUU49" s="215"/>
      <c r="PUW49" s="390"/>
      <c r="PUY49" s="120"/>
      <c r="PVC49" s="215"/>
      <c r="PVE49" s="390"/>
      <c r="PVG49" s="120"/>
      <c r="PVK49" s="215"/>
      <c r="PVM49" s="390"/>
      <c r="PVO49" s="120"/>
      <c r="PVS49" s="215"/>
      <c r="PVU49" s="390"/>
      <c r="PVW49" s="120"/>
      <c r="PWA49" s="215"/>
      <c r="PWC49" s="390"/>
      <c r="PWE49" s="120"/>
      <c r="PWI49" s="215"/>
      <c r="PWK49" s="390"/>
      <c r="PWM49" s="120"/>
      <c r="PWQ49" s="215"/>
      <c r="PWS49" s="390"/>
      <c r="PWU49" s="120"/>
      <c r="PWY49" s="215"/>
      <c r="PXA49" s="390"/>
      <c r="PXC49" s="120"/>
      <c r="PXG49" s="215"/>
      <c r="PXI49" s="390"/>
      <c r="PXK49" s="120"/>
      <c r="PXO49" s="215"/>
      <c r="PXQ49" s="390"/>
      <c r="PXS49" s="120"/>
      <c r="PXW49" s="215"/>
      <c r="PXY49" s="390"/>
      <c r="PYA49" s="120"/>
      <c r="PYE49" s="215"/>
      <c r="PYG49" s="390"/>
      <c r="PYI49" s="120"/>
      <c r="PYM49" s="215"/>
      <c r="PYO49" s="390"/>
      <c r="PYQ49" s="120"/>
      <c r="PYU49" s="215"/>
      <c r="PYW49" s="390"/>
      <c r="PYY49" s="120"/>
      <c r="PZC49" s="215"/>
      <c r="PZE49" s="390"/>
      <c r="PZG49" s="120"/>
      <c r="PZK49" s="215"/>
      <c r="PZM49" s="390"/>
      <c r="PZO49" s="120"/>
      <c r="PZS49" s="215"/>
      <c r="PZU49" s="390"/>
      <c r="PZW49" s="120"/>
      <c r="QAA49" s="215"/>
      <c r="QAC49" s="390"/>
      <c r="QAE49" s="120"/>
      <c r="QAI49" s="215"/>
      <c r="QAK49" s="390"/>
      <c r="QAM49" s="120"/>
      <c r="QAQ49" s="215"/>
      <c r="QAS49" s="390"/>
      <c r="QAU49" s="120"/>
      <c r="QAY49" s="215"/>
      <c r="QBA49" s="390"/>
      <c r="QBC49" s="120"/>
      <c r="QBG49" s="215"/>
      <c r="QBI49" s="390"/>
      <c r="QBK49" s="120"/>
      <c r="QBO49" s="215"/>
      <c r="QBQ49" s="390"/>
      <c r="QBS49" s="120"/>
      <c r="QBW49" s="215"/>
      <c r="QBY49" s="390"/>
      <c r="QCA49" s="120"/>
      <c r="QCE49" s="215"/>
      <c r="QCG49" s="390"/>
      <c r="QCI49" s="120"/>
      <c r="QCM49" s="215"/>
      <c r="QCO49" s="390"/>
      <c r="QCQ49" s="120"/>
      <c r="QCU49" s="215"/>
      <c r="QCW49" s="390"/>
      <c r="QCY49" s="120"/>
      <c r="QDC49" s="215"/>
      <c r="QDE49" s="390"/>
      <c r="QDG49" s="120"/>
      <c r="QDK49" s="215"/>
      <c r="QDM49" s="390"/>
      <c r="QDO49" s="120"/>
      <c r="QDS49" s="215"/>
      <c r="QDU49" s="390"/>
      <c r="QDW49" s="120"/>
      <c r="QEA49" s="215"/>
      <c r="QEC49" s="390"/>
      <c r="QEE49" s="120"/>
      <c r="QEI49" s="215"/>
      <c r="QEK49" s="390"/>
      <c r="QEM49" s="120"/>
      <c r="QEQ49" s="215"/>
      <c r="QES49" s="390"/>
      <c r="QEU49" s="120"/>
      <c r="QEY49" s="215"/>
      <c r="QFA49" s="390"/>
      <c r="QFC49" s="120"/>
      <c r="QFG49" s="215"/>
      <c r="QFI49" s="390"/>
      <c r="QFK49" s="120"/>
      <c r="QFO49" s="215"/>
      <c r="QFQ49" s="390"/>
      <c r="QFS49" s="120"/>
      <c r="QFW49" s="215"/>
      <c r="QFY49" s="390"/>
      <c r="QGA49" s="120"/>
      <c r="QGE49" s="215"/>
      <c r="QGG49" s="390"/>
      <c r="QGI49" s="120"/>
      <c r="QGM49" s="215"/>
      <c r="QGO49" s="390"/>
      <c r="QGQ49" s="120"/>
      <c r="QGU49" s="215"/>
      <c r="QGW49" s="390"/>
      <c r="QGY49" s="120"/>
      <c r="QHC49" s="215"/>
      <c r="QHE49" s="390"/>
      <c r="QHG49" s="120"/>
      <c r="QHK49" s="215"/>
      <c r="QHM49" s="390"/>
      <c r="QHO49" s="120"/>
      <c r="QHS49" s="215"/>
      <c r="QHU49" s="390"/>
      <c r="QHW49" s="120"/>
      <c r="QIA49" s="215"/>
      <c r="QIC49" s="390"/>
      <c r="QIE49" s="120"/>
      <c r="QII49" s="215"/>
      <c r="QIK49" s="390"/>
      <c r="QIM49" s="120"/>
      <c r="QIQ49" s="215"/>
      <c r="QIS49" s="390"/>
      <c r="QIU49" s="120"/>
      <c r="QIY49" s="215"/>
      <c r="QJA49" s="390"/>
      <c r="QJC49" s="120"/>
      <c r="QJG49" s="215"/>
      <c r="QJI49" s="390"/>
      <c r="QJK49" s="120"/>
      <c r="QJO49" s="215"/>
      <c r="QJQ49" s="390"/>
      <c r="QJS49" s="120"/>
      <c r="QJW49" s="215"/>
      <c r="QJY49" s="390"/>
      <c r="QKA49" s="120"/>
      <c r="QKE49" s="215"/>
      <c r="QKG49" s="390"/>
      <c r="QKI49" s="120"/>
      <c r="QKM49" s="215"/>
      <c r="QKO49" s="390"/>
      <c r="QKQ49" s="120"/>
      <c r="QKU49" s="215"/>
      <c r="QKW49" s="390"/>
      <c r="QKY49" s="120"/>
      <c r="QLC49" s="215"/>
      <c r="QLE49" s="390"/>
      <c r="QLG49" s="120"/>
      <c r="QLK49" s="215"/>
      <c r="QLM49" s="390"/>
      <c r="QLO49" s="120"/>
      <c r="QLS49" s="215"/>
      <c r="QLU49" s="390"/>
      <c r="QLW49" s="120"/>
      <c r="QMA49" s="215"/>
      <c r="QMC49" s="390"/>
      <c r="QME49" s="120"/>
      <c r="QMI49" s="215"/>
      <c r="QMK49" s="390"/>
      <c r="QMM49" s="120"/>
      <c r="QMQ49" s="215"/>
      <c r="QMS49" s="390"/>
      <c r="QMU49" s="120"/>
      <c r="QMY49" s="215"/>
      <c r="QNA49" s="390"/>
      <c r="QNC49" s="120"/>
      <c r="QNG49" s="215"/>
      <c r="QNI49" s="390"/>
      <c r="QNK49" s="120"/>
      <c r="QNO49" s="215"/>
      <c r="QNQ49" s="390"/>
      <c r="QNS49" s="120"/>
      <c r="QNW49" s="215"/>
      <c r="QNY49" s="390"/>
      <c r="QOA49" s="120"/>
      <c r="QOE49" s="215"/>
      <c r="QOG49" s="390"/>
      <c r="QOI49" s="120"/>
      <c r="QOM49" s="215"/>
      <c r="QOO49" s="390"/>
      <c r="QOQ49" s="120"/>
      <c r="QOU49" s="215"/>
      <c r="QOW49" s="390"/>
      <c r="QOY49" s="120"/>
      <c r="QPC49" s="215"/>
      <c r="QPE49" s="390"/>
      <c r="QPG49" s="120"/>
      <c r="QPK49" s="215"/>
      <c r="QPM49" s="390"/>
      <c r="QPO49" s="120"/>
      <c r="QPS49" s="215"/>
      <c r="QPU49" s="390"/>
      <c r="QPW49" s="120"/>
      <c r="QQA49" s="215"/>
      <c r="QQC49" s="390"/>
      <c r="QQE49" s="120"/>
      <c r="QQI49" s="215"/>
      <c r="QQK49" s="390"/>
      <c r="QQM49" s="120"/>
      <c r="QQQ49" s="215"/>
      <c r="QQS49" s="390"/>
      <c r="QQU49" s="120"/>
      <c r="QQY49" s="215"/>
      <c r="QRA49" s="390"/>
      <c r="QRC49" s="120"/>
      <c r="QRG49" s="215"/>
      <c r="QRI49" s="390"/>
      <c r="QRK49" s="120"/>
      <c r="QRO49" s="215"/>
      <c r="QRQ49" s="390"/>
      <c r="QRS49" s="120"/>
      <c r="QRW49" s="215"/>
      <c r="QRY49" s="390"/>
      <c r="QSA49" s="120"/>
      <c r="QSE49" s="215"/>
      <c r="QSG49" s="390"/>
      <c r="QSI49" s="120"/>
      <c r="QSM49" s="215"/>
      <c r="QSO49" s="390"/>
      <c r="QSQ49" s="120"/>
      <c r="QSU49" s="215"/>
      <c r="QSW49" s="390"/>
      <c r="QSY49" s="120"/>
      <c r="QTC49" s="215"/>
      <c r="QTE49" s="390"/>
      <c r="QTG49" s="120"/>
      <c r="QTK49" s="215"/>
      <c r="QTM49" s="390"/>
      <c r="QTO49" s="120"/>
      <c r="QTS49" s="215"/>
      <c r="QTU49" s="390"/>
      <c r="QTW49" s="120"/>
      <c r="QUA49" s="215"/>
      <c r="QUC49" s="390"/>
      <c r="QUE49" s="120"/>
      <c r="QUI49" s="215"/>
      <c r="QUK49" s="390"/>
      <c r="QUM49" s="120"/>
      <c r="QUQ49" s="215"/>
      <c r="QUS49" s="390"/>
      <c r="QUU49" s="120"/>
      <c r="QUY49" s="215"/>
      <c r="QVA49" s="390"/>
      <c r="QVC49" s="120"/>
      <c r="QVG49" s="215"/>
      <c r="QVI49" s="390"/>
      <c r="QVK49" s="120"/>
      <c r="QVO49" s="215"/>
      <c r="QVQ49" s="390"/>
      <c r="QVS49" s="120"/>
      <c r="QVW49" s="215"/>
      <c r="QVY49" s="390"/>
      <c r="QWA49" s="120"/>
      <c r="QWE49" s="215"/>
      <c r="QWG49" s="390"/>
      <c r="QWI49" s="120"/>
      <c r="QWM49" s="215"/>
      <c r="QWO49" s="390"/>
      <c r="QWQ49" s="120"/>
      <c r="QWU49" s="215"/>
      <c r="QWW49" s="390"/>
      <c r="QWY49" s="120"/>
      <c r="QXC49" s="215"/>
      <c r="QXE49" s="390"/>
      <c r="QXG49" s="120"/>
      <c r="QXK49" s="215"/>
      <c r="QXM49" s="390"/>
      <c r="QXO49" s="120"/>
      <c r="QXS49" s="215"/>
      <c r="QXU49" s="390"/>
      <c r="QXW49" s="120"/>
      <c r="QYA49" s="215"/>
      <c r="QYC49" s="390"/>
      <c r="QYE49" s="120"/>
      <c r="QYI49" s="215"/>
      <c r="QYK49" s="390"/>
      <c r="QYM49" s="120"/>
      <c r="QYQ49" s="215"/>
      <c r="QYS49" s="390"/>
      <c r="QYU49" s="120"/>
      <c r="QYY49" s="215"/>
      <c r="QZA49" s="390"/>
      <c r="QZC49" s="120"/>
      <c r="QZG49" s="215"/>
      <c r="QZI49" s="390"/>
      <c r="QZK49" s="120"/>
      <c r="QZO49" s="215"/>
      <c r="QZQ49" s="390"/>
      <c r="QZS49" s="120"/>
      <c r="QZW49" s="215"/>
      <c r="QZY49" s="390"/>
      <c r="RAA49" s="120"/>
      <c r="RAE49" s="215"/>
      <c r="RAG49" s="390"/>
      <c r="RAI49" s="120"/>
      <c r="RAM49" s="215"/>
      <c r="RAO49" s="390"/>
      <c r="RAQ49" s="120"/>
      <c r="RAU49" s="215"/>
      <c r="RAW49" s="390"/>
      <c r="RAY49" s="120"/>
      <c r="RBC49" s="215"/>
      <c r="RBE49" s="390"/>
      <c r="RBG49" s="120"/>
      <c r="RBK49" s="215"/>
      <c r="RBM49" s="390"/>
      <c r="RBO49" s="120"/>
      <c r="RBS49" s="215"/>
      <c r="RBU49" s="390"/>
      <c r="RBW49" s="120"/>
      <c r="RCA49" s="215"/>
      <c r="RCC49" s="390"/>
      <c r="RCE49" s="120"/>
      <c r="RCI49" s="215"/>
      <c r="RCK49" s="390"/>
      <c r="RCM49" s="120"/>
      <c r="RCQ49" s="215"/>
      <c r="RCS49" s="390"/>
      <c r="RCU49" s="120"/>
      <c r="RCY49" s="215"/>
      <c r="RDA49" s="390"/>
      <c r="RDC49" s="120"/>
      <c r="RDG49" s="215"/>
      <c r="RDI49" s="390"/>
      <c r="RDK49" s="120"/>
      <c r="RDO49" s="215"/>
      <c r="RDQ49" s="390"/>
      <c r="RDS49" s="120"/>
      <c r="RDW49" s="215"/>
      <c r="RDY49" s="390"/>
      <c r="REA49" s="120"/>
      <c r="REE49" s="215"/>
      <c r="REG49" s="390"/>
      <c r="REI49" s="120"/>
      <c r="REM49" s="215"/>
      <c r="REO49" s="390"/>
      <c r="REQ49" s="120"/>
      <c r="REU49" s="215"/>
      <c r="REW49" s="390"/>
      <c r="REY49" s="120"/>
      <c r="RFC49" s="215"/>
      <c r="RFE49" s="390"/>
      <c r="RFG49" s="120"/>
      <c r="RFK49" s="215"/>
      <c r="RFM49" s="390"/>
      <c r="RFO49" s="120"/>
      <c r="RFS49" s="215"/>
      <c r="RFU49" s="390"/>
      <c r="RFW49" s="120"/>
      <c r="RGA49" s="215"/>
      <c r="RGC49" s="390"/>
      <c r="RGE49" s="120"/>
      <c r="RGI49" s="215"/>
      <c r="RGK49" s="390"/>
      <c r="RGM49" s="120"/>
      <c r="RGQ49" s="215"/>
      <c r="RGS49" s="390"/>
      <c r="RGU49" s="120"/>
      <c r="RGY49" s="215"/>
      <c r="RHA49" s="390"/>
      <c r="RHC49" s="120"/>
      <c r="RHG49" s="215"/>
      <c r="RHI49" s="390"/>
      <c r="RHK49" s="120"/>
      <c r="RHO49" s="215"/>
      <c r="RHQ49" s="390"/>
      <c r="RHS49" s="120"/>
      <c r="RHW49" s="215"/>
      <c r="RHY49" s="390"/>
      <c r="RIA49" s="120"/>
      <c r="RIE49" s="215"/>
      <c r="RIG49" s="390"/>
      <c r="RII49" s="120"/>
      <c r="RIM49" s="215"/>
      <c r="RIO49" s="390"/>
      <c r="RIQ49" s="120"/>
      <c r="RIU49" s="215"/>
      <c r="RIW49" s="390"/>
      <c r="RIY49" s="120"/>
      <c r="RJC49" s="215"/>
      <c r="RJE49" s="390"/>
      <c r="RJG49" s="120"/>
      <c r="RJK49" s="215"/>
      <c r="RJM49" s="390"/>
      <c r="RJO49" s="120"/>
      <c r="RJS49" s="215"/>
      <c r="RJU49" s="390"/>
      <c r="RJW49" s="120"/>
      <c r="RKA49" s="215"/>
      <c r="RKC49" s="390"/>
      <c r="RKE49" s="120"/>
      <c r="RKI49" s="215"/>
      <c r="RKK49" s="390"/>
      <c r="RKM49" s="120"/>
      <c r="RKQ49" s="215"/>
      <c r="RKS49" s="390"/>
      <c r="RKU49" s="120"/>
      <c r="RKY49" s="215"/>
      <c r="RLA49" s="390"/>
      <c r="RLC49" s="120"/>
      <c r="RLG49" s="215"/>
      <c r="RLI49" s="390"/>
      <c r="RLK49" s="120"/>
      <c r="RLO49" s="215"/>
      <c r="RLQ49" s="390"/>
      <c r="RLS49" s="120"/>
      <c r="RLW49" s="215"/>
      <c r="RLY49" s="390"/>
      <c r="RMA49" s="120"/>
      <c r="RME49" s="215"/>
      <c r="RMG49" s="390"/>
      <c r="RMI49" s="120"/>
      <c r="RMM49" s="215"/>
      <c r="RMO49" s="390"/>
      <c r="RMQ49" s="120"/>
      <c r="RMU49" s="215"/>
      <c r="RMW49" s="390"/>
      <c r="RMY49" s="120"/>
      <c r="RNC49" s="215"/>
      <c r="RNE49" s="390"/>
      <c r="RNG49" s="120"/>
      <c r="RNK49" s="215"/>
      <c r="RNM49" s="390"/>
      <c r="RNO49" s="120"/>
      <c r="RNS49" s="215"/>
      <c r="RNU49" s="390"/>
      <c r="RNW49" s="120"/>
      <c r="ROA49" s="215"/>
      <c r="ROC49" s="390"/>
      <c r="ROE49" s="120"/>
      <c r="ROI49" s="215"/>
      <c r="ROK49" s="390"/>
      <c r="ROM49" s="120"/>
      <c r="ROQ49" s="215"/>
      <c r="ROS49" s="390"/>
      <c r="ROU49" s="120"/>
      <c r="ROY49" s="215"/>
      <c r="RPA49" s="390"/>
      <c r="RPC49" s="120"/>
      <c r="RPG49" s="215"/>
      <c r="RPI49" s="390"/>
      <c r="RPK49" s="120"/>
      <c r="RPO49" s="215"/>
      <c r="RPQ49" s="390"/>
      <c r="RPS49" s="120"/>
      <c r="RPW49" s="215"/>
      <c r="RPY49" s="390"/>
      <c r="RQA49" s="120"/>
      <c r="RQE49" s="215"/>
      <c r="RQG49" s="390"/>
      <c r="RQI49" s="120"/>
      <c r="RQM49" s="215"/>
      <c r="RQO49" s="390"/>
      <c r="RQQ49" s="120"/>
      <c r="RQU49" s="215"/>
      <c r="RQW49" s="390"/>
      <c r="RQY49" s="120"/>
      <c r="RRC49" s="215"/>
      <c r="RRE49" s="390"/>
      <c r="RRG49" s="120"/>
      <c r="RRK49" s="215"/>
      <c r="RRM49" s="390"/>
      <c r="RRO49" s="120"/>
      <c r="RRS49" s="215"/>
      <c r="RRU49" s="390"/>
      <c r="RRW49" s="120"/>
      <c r="RSA49" s="215"/>
      <c r="RSC49" s="390"/>
      <c r="RSE49" s="120"/>
      <c r="RSI49" s="215"/>
      <c r="RSK49" s="390"/>
      <c r="RSM49" s="120"/>
      <c r="RSQ49" s="215"/>
      <c r="RSS49" s="390"/>
      <c r="RSU49" s="120"/>
      <c r="RSY49" s="215"/>
      <c r="RTA49" s="390"/>
      <c r="RTC49" s="120"/>
      <c r="RTG49" s="215"/>
      <c r="RTI49" s="390"/>
      <c r="RTK49" s="120"/>
      <c r="RTO49" s="215"/>
      <c r="RTQ49" s="390"/>
      <c r="RTS49" s="120"/>
      <c r="RTW49" s="215"/>
      <c r="RTY49" s="390"/>
      <c r="RUA49" s="120"/>
      <c r="RUE49" s="215"/>
      <c r="RUG49" s="390"/>
      <c r="RUI49" s="120"/>
      <c r="RUM49" s="215"/>
      <c r="RUO49" s="390"/>
      <c r="RUQ49" s="120"/>
      <c r="RUU49" s="215"/>
      <c r="RUW49" s="390"/>
      <c r="RUY49" s="120"/>
      <c r="RVC49" s="215"/>
      <c r="RVE49" s="390"/>
      <c r="RVG49" s="120"/>
      <c r="RVK49" s="215"/>
      <c r="RVM49" s="390"/>
      <c r="RVO49" s="120"/>
      <c r="RVS49" s="215"/>
      <c r="RVU49" s="390"/>
      <c r="RVW49" s="120"/>
      <c r="RWA49" s="215"/>
      <c r="RWC49" s="390"/>
      <c r="RWE49" s="120"/>
      <c r="RWI49" s="215"/>
      <c r="RWK49" s="390"/>
      <c r="RWM49" s="120"/>
      <c r="RWQ49" s="215"/>
      <c r="RWS49" s="390"/>
      <c r="RWU49" s="120"/>
      <c r="RWY49" s="215"/>
      <c r="RXA49" s="390"/>
      <c r="RXC49" s="120"/>
      <c r="RXG49" s="215"/>
      <c r="RXI49" s="390"/>
      <c r="RXK49" s="120"/>
      <c r="RXO49" s="215"/>
      <c r="RXQ49" s="390"/>
      <c r="RXS49" s="120"/>
      <c r="RXW49" s="215"/>
      <c r="RXY49" s="390"/>
      <c r="RYA49" s="120"/>
      <c r="RYE49" s="215"/>
      <c r="RYG49" s="390"/>
      <c r="RYI49" s="120"/>
      <c r="RYM49" s="215"/>
      <c r="RYO49" s="390"/>
      <c r="RYQ49" s="120"/>
      <c r="RYU49" s="215"/>
      <c r="RYW49" s="390"/>
      <c r="RYY49" s="120"/>
      <c r="RZC49" s="215"/>
      <c r="RZE49" s="390"/>
      <c r="RZG49" s="120"/>
      <c r="RZK49" s="215"/>
      <c r="RZM49" s="390"/>
      <c r="RZO49" s="120"/>
      <c r="RZS49" s="215"/>
      <c r="RZU49" s="390"/>
      <c r="RZW49" s="120"/>
      <c r="SAA49" s="215"/>
      <c r="SAC49" s="390"/>
      <c r="SAE49" s="120"/>
      <c r="SAI49" s="215"/>
      <c r="SAK49" s="390"/>
      <c r="SAM49" s="120"/>
      <c r="SAQ49" s="215"/>
      <c r="SAS49" s="390"/>
      <c r="SAU49" s="120"/>
      <c r="SAY49" s="215"/>
      <c r="SBA49" s="390"/>
      <c r="SBC49" s="120"/>
      <c r="SBG49" s="215"/>
      <c r="SBI49" s="390"/>
      <c r="SBK49" s="120"/>
      <c r="SBO49" s="215"/>
      <c r="SBQ49" s="390"/>
      <c r="SBS49" s="120"/>
      <c r="SBW49" s="215"/>
      <c r="SBY49" s="390"/>
      <c r="SCA49" s="120"/>
      <c r="SCE49" s="215"/>
      <c r="SCG49" s="390"/>
      <c r="SCI49" s="120"/>
      <c r="SCM49" s="215"/>
      <c r="SCO49" s="390"/>
      <c r="SCQ49" s="120"/>
      <c r="SCU49" s="215"/>
      <c r="SCW49" s="390"/>
      <c r="SCY49" s="120"/>
      <c r="SDC49" s="215"/>
      <c r="SDE49" s="390"/>
      <c r="SDG49" s="120"/>
      <c r="SDK49" s="215"/>
      <c r="SDM49" s="390"/>
      <c r="SDO49" s="120"/>
      <c r="SDS49" s="215"/>
      <c r="SDU49" s="390"/>
      <c r="SDW49" s="120"/>
      <c r="SEA49" s="215"/>
      <c r="SEC49" s="390"/>
      <c r="SEE49" s="120"/>
      <c r="SEI49" s="215"/>
      <c r="SEK49" s="390"/>
      <c r="SEM49" s="120"/>
      <c r="SEQ49" s="215"/>
      <c r="SES49" s="390"/>
      <c r="SEU49" s="120"/>
      <c r="SEY49" s="215"/>
      <c r="SFA49" s="390"/>
      <c r="SFC49" s="120"/>
      <c r="SFG49" s="215"/>
      <c r="SFI49" s="390"/>
      <c r="SFK49" s="120"/>
      <c r="SFO49" s="215"/>
      <c r="SFQ49" s="390"/>
      <c r="SFS49" s="120"/>
      <c r="SFW49" s="215"/>
      <c r="SFY49" s="390"/>
      <c r="SGA49" s="120"/>
      <c r="SGE49" s="215"/>
      <c r="SGG49" s="390"/>
      <c r="SGI49" s="120"/>
      <c r="SGM49" s="215"/>
      <c r="SGO49" s="390"/>
      <c r="SGQ49" s="120"/>
      <c r="SGU49" s="215"/>
      <c r="SGW49" s="390"/>
      <c r="SGY49" s="120"/>
      <c r="SHC49" s="215"/>
      <c r="SHE49" s="390"/>
      <c r="SHG49" s="120"/>
      <c r="SHK49" s="215"/>
      <c r="SHM49" s="390"/>
      <c r="SHO49" s="120"/>
      <c r="SHS49" s="215"/>
      <c r="SHU49" s="390"/>
      <c r="SHW49" s="120"/>
      <c r="SIA49" s="215"/>
      <c r="SIC49" s="390"/>
      <c r="SIE49" s="120"/>
      <c r="SII49" s="215"/>
      <c r="SIK49" s="390"/>
      <c r="SIM49" s="120"/>
      <c r="SIQ49" s="215"/>
      <c r="SIS49" s="390"/>
      <c r="SIU49" s="120"/>
      <c r="SIY49" s="215"/>
      <c r="SJA49" s="390"/>
      <c r="SJC49" s="120"/>
      <c r="SJG49" s="215"/>
      <c r="SJI49" s="390"/>
      <c r="SJK49" s="120"/>
      <c r="SJO49" s="215"/>
      <c r="SJQ49" s="390"/>
      <c r="SJS49" s="120"/>
      <c r="SJW49" s="215"/>
      <c r="SJY49" s="390"/>
      <c r="SKA49" s="120"/>
      <c r="SKE49" s="215"/>
      <c r="SKG49" s="390"/>
      <c r="SKI49" s="120"/>
      <c r="SKM49" s="215"/>
      <c r="SKO49" s="390"/>
      <c r="SKQ49" s="120"/>
      <c r="SKU49" s="215"/>
      <c r="SKW49" s="390"/>
      <c r="SKY49" s="120"/>
      <c r="SLC49" s="215"/>
      <c r="SLE49" s="390"/>
      <c r="SLG49" s="120"/>
      <c r="SLK49" s="215"/>
      <c r="SLM49" s="390"/>
      <c r="SLO49" s="120"/>
      <c r="SLS49" s="215"/>
      <c r="SLU49" s="390"/>
      <c r="SLW49" s="120"/>
      <c r="SMA49" s="215"/>
      <c r="SMC49" s="390"/>
      <c r="SME49" s="120"/>
      <c r="SMI49" s="215"/>
      <c r="SMK49" s="390"/>
      <c r="SMM49" s="120"/>
      <c r="SMQ49" s="215"/>
      <c r="SMS49" s="390"/>
      <c r="SMU49" s="120"/>
      <c r="SMY49" s="215"/>
      <c r="SNA49" s="390"/>
      <c r="SNC49" s="120"/>
      <c r="SNG49" s="215"/>
      <c r="SNI49" s="390"/>
      <c r="SNK49" s="120"/>
      <c r="SNO49" s="215"/>
      <c r="SNQ49" s="390"/>
      <c r="SNS49" s="120"/>
      <c r="SNW49" s="215"/>
      <c r="SNY49" s="390"/>
      <c r="SOA49" s="120"/>
      <c r="SOE49" s="215"/>
      <c r="SOG49" s="390"/>
      <c r="SOI49" s="120"/>
      <c r="SOM49" s="215"/>
      <c r="SOO49" s="390"/>
      <c r="SOQ49" s="120"/>
      <c r="SOU49" s="215"/>
      <c r="SOW49" s="390"/>
      <c r="SOY49" s="120"/>
      <c r="SPC49" s="215"/>
      <c r="SPE49" s="390"/>
      <c r="SPG49" s="120"/>
      <c r="SPK49" s="215"/>
      <c r="SPM49" s="390"/>
      <c r="SPO49" s="120"/>
      <c r="SPS49" s="215"/>
      <c r="SPU49" s="390"/>
      <c r="SPW49" s="120"/>
      <c r="SQA49" s="215"/>
      <c r="SQC49" s="390"/>
      <c r="SQE49" s="120"/>
      <c r="SQI49" s="215"/>
      <c r="SQK49" s="390"/>
      <c r="SQM49" s="120"/>
      <c r="SQQ49" s="215"/>
      <c r="SQS49" s="390"/>
      <c r="SQU49" s="120"/>
      <c r="SQY49" s="215"/>
      <c r="SRA49" s="390"/>
      <c r="SRC49" s="120"/>
      <c r="SRG49" s="215"/>
      <c r="SRI49" s="390"/>
      <c r="SRK49" s="120"/>
      <c r="SRO49" s="215"/>
      <c r="SRQ49" s="390"/>
      <c r="SRS49" s="120"/>
      <c r="SRW49" s="215"/>
      <c r="SRY49" s="390"/>
      <c r="SSA49" s="120"/>
      <c r="SSE49" s="215"/>
      <c r="SSG49" s="390"/>
      <c r="SSI49" s="120"/>
      <c r="SSM49" s="215"/>
      <c r="SSO49" s="390"/>
      <c r="SSQ49" s="120"/>
      <c r="SSU49" s="215"/>
      <c r="SSW49" s="390"/>
      <c r="SSY49" s="120"/>
      <c r="STC49" s="215"/>
      <c r="STE49" s="390"/>
      <c r="STG49" s="120"/>
      <c r="STK49" s="215"/>
      <c r="STM49" s="390"/>
      <c r="STO49" s="120"/>
      <c r="STS49" s="215"/>
      <c r="STU49" s="390"/>
      <c r="STW49" s="120"/>
      <c r="SUA49" s="215"/>
      <c r="SUC49" s="390"/>
      <c r="SUE49" s="120"/>
      <c r="SUI49" s="215"/>
      <c r="SUK49" s="390"/>
      <c r="SUM49" s="120"/>
      <c r="SUQ49" s="215"/>
      <c r="SUS49" s="390"/>
      <c r="SUU49" s="120"/>
      <c r="SUY49" s="215"/>
      <c r="SVA49" s="390"/>
      <c r="SVC49" s="120"/>
      <c r="SVG49" s="215"/>
      <c r="SVI49" s="390"/>
      <c r="SVK49" s="120"/>
      <c r="SVO49" s="215"/>
      <c r="SVQ49" s="390"/>
      <c r="SVS49" s="120"/>
      <c r="SVW49" s="215"/>
      <c r="SVY49" s="390"/>
      <c r="SWA49" s="120"/>
      <c r="SWE49" s="215"/>
      <c r="SWG49" s="390"/>
      <c r="SWI49" s="120"/>
      <c r="SWM49" s="215"/>
      <c r="SWO49" s="390"/>
      <c r="SWQ49" s="120"/>
      <c r="SWU49" s="215"/>
      <c r="SWW49" s="390"/>
      <c r="SWY49" s="120"/>
      <c r="SXC49" s="215"/>
      <c r="SXE49" s="390"/>
      <c r="SXG49" s="120"/>
      <c r="SXK49" s="215"/>
      <c r="SXM49" s="390"/>
      <c r="SXO49" s="120"/>
      <c r="SXS49" s="215"/>
      <c r="SXU49" s="390"/>
      <c r="SXW49" s="120"/>
      <c r="SYA49" s="215"/>
      <c r="SYC49" s="390"/>
      <c r="SYE49" s="120"/>
      <c r="SYI49" s="215"/>
      <c r="SYK49" s="390"/>
      <c r="SYM49" s="120"/>
      <c r="SYQ49" s="215"/>
      <c r="SYS49" s="390"/>
      <c r="SYU49" s="120"/>
      <c r="SYY49" s="215"/>
      <c r="SZA49" s="390"/>
      <c r="SZC49" s="120"/>
      <c r="SZG49" s="215"/>
      <c r="SZI49" s="390"/>
      <c r="SZK49" s="120"/>
      <c r="SZO49" s="215"/>
      <c r="SZQ49" s="390"/>
      <c r="SZS49" s="120"/>
      <c r="SZW49" s="215"/>
      <c r="SZY49" s="390"/>
      <c r="TAA49" s="120"/>
      <c r="TAE49" s="215"/>
      <c r="TAG49" s="390"/>
      <c r="TAI49" s="120"/>
      <c r="TAM49" s="215"/>
      <c r="TAO49" s="390"/>
      <c r="TAQ49" s="120"/>
      <c r="TAU49" s="215"/>
      <c r="TAW49" s="390"/>
      <c r="TAY49" s="120"/>
      <c r="TBC49" s="215"/>
      <c r="TBE49" s="390"/>
      <c r="TBG49" s="120"/>
      <c r="TBK49" s="215"/>
      <c r="TBM49" s="390"/>
      <c r="TBO49" s="120"/>
      <c r="TBS49" s="215"/>
      <c r="TBU49" s="390"/>
      <c r="TBW49" s="120"/>
      <c r="TCA49" s="215"/>
      <c r="TCC49" s="390"/>
      <c r="TCE49" s="120"/>
      <c r="TCI49" s="215"/>
      <c r="TCK49" s="390"/>
      <c r="TCM49" s="120"/>
      <c r="TCQ49" s="215"/>
      <c r="TCS49" s="390"/>
      <c r="TCU49" s="120"/>
      <c r="TCY49" s="215"/>
      <c r="TDA49" s="390"/>
      <c r="TDC49" s="120"/>
      <c r="TDG49" s="215"/>
      <c r="TDI49" s="390"/>
      <c r="TDK49" s="120"/>
      <c r="TDO49" s="215"/>
      <c r="TDQ49" s="390"/>
      <c r="TDS49" s="120"/>
      <c r="TDW49" s="215"/>
      <c r="TDY49" s="390"/>
      <c r="TEA49" s="120"/>
      <c r="TEE49" s="215"/>
      <c r="TEG49" s="390"/>
      <c r="TEI49" s="120"/>
      <c r="TEM49" s="215"/>
      <c r="TEO49" s="390"/>
      <c r="TEQ49" s="120"/>
      <c r="TEU49" s="215"/>
      <c r="TEW49" s="390"/>
      <c r="TEY49" s="120"/>
      <c r="TFC49" s="215"/>
      <c r="TFE49" s="390"/>
      <c r="TFG49" s="120"/>
      <c r="TFK49" s="215"/>
      <c r="TFM49" s="390"/>
      <c r="TFO49" s="120"/>
      <c r="TFS49" s="215"/>
      <c r="TFU49" s="390"/>
      <c r="TFW49" s="120"/>
      <c r="TGA49" s="215"/>
      <c r="TGC49" s="390"/>
      <c r="TGE49" s="120"/>
      <c r="TGI49" s="215"/>
      <c r="TGK49" s="390"/>
      <c r="TGM49" s="120"/>
      <c r="TGQ49" s="215"/>
      <c r="TGS49" s="390"/>
      <c r="TGU49" s="120"/>
      <c r="TGY49" s="215"/>
      <c r="THA49" s="390"/>
      <c r="THC49" s="120"/>
      <c r="THG49" s="215"/>
      <c r="THI49" s="390"/>
      <c r="THK49" s="120"/>
      <c r="THO49" s="215"/>
      <c r="THQ49" s="390"/>
      <c r="THS49" s="120"/>
      <c r="THW49" s="215"/>
      <c r="THY49" s="390"/>
      <c r="TIA49" s="120"/>
      <c r="TIE49" s="215"/>
      <c r="TIG49" s="390"/>
      <c r="TII49" s="120"/>
      <c r="TIM49" s="215"/>
      <c r="TIO49" s="390"/>
      <c r="TIQ49" s="120"/>
      <c r="TIU49" s="215"/>
      <c r="TIW49" s="390"/>
      <c r="TIY49" s="120"/>
      <c r="TJC49" s="215"/>
      <c r="TJE49" s="390"/>
      <c r="TJG49" s="120"/>
      <c r="TJK49" s="215"/>
      <c r="TJM49" s="390"/>
      <c r="TJO49" s="120"/>
      <c r="TJS49" s="215"/>
      <c r="TJU49" s="390"/>
      <c r="TJW49" s="120"/>
      <c r="TKA49" s="215"/>
      <c r="TKC49" s="390"/>
      <c r="TKE49" s="120"/>
      <c r="TKI49" s="215"/>
      <c r="TKK49" s="390"/>
      <c r="TKM49" s="120"/>
      <c r="TKQ49" s="215"/>
      <c r="TKS49" s="390"/>
      <c r="TKU49" s="120"/>
      <c r="TKY49" s="215"/>
      <c r="TLA49" s="390"/>
      <c r="TLC49" s="120"/>
      <c r="TLG49" s="215"/>
      <c r="TLI49" s="390"/>
      <c r="TLK49" s="120"/>
      <c r="TLO49" s="215"/>
      <c r="TLQ49" s="390"/>
      <c r="TLS49" s="120"/>
      <c r="TLW49" s="215"/>
      <c r="TLY49" s="390"/>
      <c r="TMA49" s="120"/>
      <c r="TME49" s="215"/>
      <c r="TMG49" s="390"/>
      <c r="TMI49" s="120"/>
      <c r="TMM49" s="215"/>
      <c r="TMO49" s="390"/>
      <c r="TMQ49" s="120"/>
      <c r="TMU49" s="215"/>
      <c r="TMW49" s="390"/>
      <c r="TMY49" s="120"/>
      <c r="TNC49" s="215"/>
      <c r="TNE49" s="390"/>
      <c r="TNG49" s="120"/>
      <c r="TNK49" s="215"/>
      <c r="TNM49" s="390"/>
      <c r="TNO49" s="120"/>
      <c r="TNS49" s="215"/>
      <c r="TNU49" s="390"/>
      <c r="TNW49" s="120"/>
      <c r="TOA49" s="215"/>
      <c r="TOC49" s="390"/>
      <c r="TOE49" s="120"/>
      <c r="TOI49" s="215"/>
      <c r="TOK49" s="390"/>
      <c r="TOM49" s="120"/>
      <c r="TOQ49" s="215"/>
      <c r="TOS49" s="390"/>
      <c r="TOU49" s="120"/>
      <c r="TOY49" s="215"/>
      <c r="TPA49" s="390"/>
      <c r="TPC49" s="120"/>
      <c r="TPG49" s="215"/>
      <c r="TPI49" s="390"/>
      <c r="TPK49" s="120"/>
      <c r="TPO49" s="215"/>
      <c r="TPQ49" s="390"/>
      <c r="TPS49" s="120"/>
      <c r="TPW49" s="215"/>
      <c r="TPY49" s="390"/>
      <c r="TQA49" s="120"/>
      <c r="TQE49" s="215"/>
      <c r="TQG49" s="390"/>
      <c r="TQI49" s="120"/>
      <c r="TQM49" s="215"/>
      <c r="TQO49" s="390"/>
      <c r="TQQ49" s="120"/>
      <c r="TQU49" s="215"/>
      <c r="TQW49" s="390"/>
      <c r="TQY49" s="120"/>
      <c r="TRC49" s="215"/>
      <c r="TRE49" s="390"/>
      <c r="TRG49" s="120"/>
      <c r="TRK49" s="215"/>
      <c r="TRM49" s="390"/>
      <c r="TRO49" s="120"/>
      <c r="TRS49" s="215"/>
      <c r="TRU49" s="390"/>
      <c r="TRW49" s="120"/>
      <c r="TSA49" s="215"/>
      <c r="TSC49" s="390"/>
      <c r="TSE49" s="120"/>
      <c r="TSI49" s="215"/>
      <c r="TSK49" s="390"/>
      <c r="TSM49" s="120"/>
      <c r="TSQ49" s="215"/>
      <c r="TSS49" s="390"/>
      <c r="TSU49" s="120"/>
      <c r="TSY49" s="215"/>
      <c r="TTA49" s="390"/>
      <c r="TTC49" s="120"/>
      <c r="TTG49" s="215"/>
      <c r="TTI49" s="390"/>
      <c r="TTK49" s="120"/>
      <c r="TTO49" s="215"/>
      <c r="TTQ49" s="390"/>
      <c r="TTS49" s="120"/>
      <c r="TTW49" s="215"/>
      <c r="TTY49" s="390"/>
      <c r="TUA49" s="120"/>
      <c r="TUE49" s="215"/>
      <c r="TUG49" s="390"/>
      <c r="TUI49" s="120"/>
      <c r="TUM49" s="215"/>
      <c r="TUO49" s="390"/>
      <c r="TUQ49" s="120"/>
      <c r="TUU49" s="215"/>
      <c r="TUW49" s="390"/>
      <c r="TUY49" s="120"/>
      <c r="TVC49" s="215"/>
      <c r="TVE49" s="390"/>
      <c r="TVG49" s="120"/>
      <c r="TVK49" s="215"/>
      <c r="TVM49" s="390"/>
      <c r="TVO49" s="120"/>
      <c r="TVS49" s="215"/>
      <c r="TVU49" s="390"/>
      <c r="TVW49" s="120"/>
      <c r="TWA49" s="215"/>
      <c r="TWC49" s="390"/>
      <c r="TWE49" s="120"/>
      <c r="TWI49" s="215"/>
      <c r="TWK49" s="390"/>
      <c r="TWM49" s="120"/>
      <c r="TWQ49" s="215"/>
      <c r="TWS49" s="390"/>
      <c r="TWU49" s="120"/>
      <c r="TWY49" s="215"/>
      <c r="TXA49" s="390"/>
      <c r="TXC49" s="120"/>
      <c r="TXG49" s="215"/>
      <c r="TXI49" s="390"/>
      <c r="TXK49" s="120"/>
      <c r="TXO49" s="215"/>
      <c r="TXQ49" s="390"/>
      <c r="TXS49" s="120"/>
      <c r="TXW49" s="215"/>
      <c r="TXY49" s="390"/>
      <c r="TYA49" s="120"/>
      <c r="TYE49" s="215"/>
      <c r="TYG49" s="390"/>
      <c r="TYI49" s="120"/>
      <c r="TYM49" s="215"/>
      <c r="TYO49" s="390"/>
      <c r="TYQ49" s="120"/>
      <c r="TYU49" s="215"/>
      <c r="TYW49" s="390"/>
      <c r="TYY49" s="120"/>
      <c r="TZC49" s="215"/>
      <c r="TZE49" s="390"/>
      <c r="TZG49" s="120"/>
      <c r="TZK49" s="215"/>
      <c r="TZM49" s="390"/>
      <c r="TZO49" s="120"/>
      <c r="TZS49" s="215"/>
      <c r="TZU49" s="390"/>
      <c r="TZW49" s="120"/>
      <c r="UAA49" s="215"/>
      <c r="UAC49" s="390"/>
      <c r="UAE49" s="120"/>
      <c r="UAI49" s="215"/>
      <c r="UAK49" s="390"/>
      <c r="UAM49" s="120"/>
      <c r="UAQ49" s="215"/>
      <c r="UAS49" s="390"/>
      <c r="UAU49" s="120"/>
      <c r="UAY49" s="215"/>
      <c r="UBA49" s="390"/>
      <c r="UBC49" s="120"/>
      <c r="UBG49" s="215"/>
      <c r="UBI49" s="390"/>
      <c r="UBK49" s="120"/>
      <c r="UBO49" s="215"/>
      <c r="UBQ49" s="390"/>
      <c r="UBS49" s="120"/>
      <c r="UBW49" s="215"/>
      <c r="UBY49" s="390"/>
      <c r="UCA49" s="120"/>
      <c r="UCE49" s="215"/>
      <c r="UCG49" s="390"/>
      <c r="UCI49" s="120"/>
      <c r="UCM49" s="215"/>
      <c r="UCO49" s="390"/>
      <c r="UCQ49" s="120"/>
      <c r="UCU49" s="215"/>
      <c r="UCW49" s="390"/>
      <c r="UCY49" s="120"/>
      <c r="UDC49" s="215"/>
      <c r="UDE49" s="390"/>
      <c r="UDG49" s="120"/>
      <c r="UDK49" s="215"/>
      <c r="UDM49" s="390"/>
      <c r="UDO49" s="120"/>
      <c r="UDS49" s="215"/>
      <c r="UDU49" s="390"/>
      <c r="UDW49" s="120"/>
      <c r="UEA49" s="215"/>
      <c r="UEC49" s="390"/>
      <c r="UEE49" s="120"/>
      <c r="UEI49" s="215"/>
      <c r="UEK49" s="390"/>
      <c r="UEM49" s="120"/>
      <c r="UEQ49" s="215"/>
      <c r="UES49" s="390"/>
      <c r="UEU49" s="120"/>
      <c r="UEY49" s="215"/>
      <c r="UFA49" s="390"/>
      <c r="UFC49" s="120"/>
      <c r="UFG49" s="215"/>
      <c r="UFI49" s="390"/>
      <c r="UFK49" s="120"/>
      <c r="UFO49" s="215"/>
      <c r="UFQ49" s="390"/>
      <c r="UFS49" s="120"/>
      <c r="UFW49" s="215"/>
      <c r="UFY49" s="390"/>
      <c r="UGA49" s="120"/>
      <c r="UGE49" s="215"/>
      <c r="UGG49" s="390"/>
      <c r="UGI49" s="120"/>
      <c r="UGM49" s="215"/>
      <c r="UGO49" s="390"/>
      <c r="UGQ49" s="120"/>
      <c r="UGU49" s="215"/>
      <c r="UGW49" s="390"/>
      <c r="UGY49" s="120"/>
      <c r="UHC49" s="215"/>
      <c r="UHE49" s="390"/>
      <c r="UHG49" s="120"/>
      <c r="UHK49" s="215"/>
      <c r="UHM49" s="390"/>
      <c r="UHO49" s="120"/>
      <c r="UHS49" s="215"/>
      <c r="UHU49" s="390"/>
      <c r="UHW49" s="120"/>
      <c r="UIA49" s="215"/>
      <c r="UIC49" s="390"/>
      <c r="UIE49" s="120"/>
      <c r="UII49" s="215"/>
      <c r="UIK49" s="390"/>
      <c r="UIM49" s="120"/>
      <c r="UIQ49" s="215"/>
      <c r="UIS49" s="390"/>
      <c r="UIU49" s="120"/>
      <c r="UIY49" s="215"/>
      <c r="UJA49" s="390"/>
      <c r="UJC49" s="120"/>
      <c r="UJG49" s="215"/>
      <c r="UJI49" s="390"/>
      <c r="UJK49" s="120"/>
      <c r="UJO49" s="215"/>
      <c r="UJQ49" s="390"/>
      <c r="UJS49" s="120"/>
      <c r="UJW49" s="215"/>
      <c r="UJY49" s="390"/>
      <c r="UKA49" s="120"/>
      <c r="UKE49" s="215"/>
      <c r="UKG49" s="390"/>
      <c r="UKI49" s="120"/>
      <c r="UKM49" s="215"/>
      <c r="UKO49" s="390"/>
      <c r="UKQ49" s="120"/>
      <c r="UKU49" s="215"/>
      <c r="UKW49" s="390"/>
      <c r="UKY49" s="120"/>
      <c r="ULC49" s="215"/>
      <c r="ULE49" s="390"/>
      <c r="ULG49" s="120"/>
      <c r="ULK49" s="215"/>
      <c r="ULM49" s="390"/>
      <c r="ULO49" s="120"/>
      <c r="ULS49" s="215"/>
      <c r="ULU49" s="390"/>
      <c r="ULW49" s="120"/>
      <c r="UMA49" s="215"/>
      <c r="UMC49" s="390"/>
      <c r="UME49" s="120"/>
      <c r="UMI49" s="215"/>
      <c r="UMK49" s="390"/>
      <c r="UMM49" s="120"/>
      <c r="UMQ49" s="215"/>
      <c r="UMS49" s="390"/>
      <c r="UMU49" s="120"/>
      <c r="UMY49" s="215"/>
      <c r="UNA49" s="390"/>
      <c r="UNC49" s="120"/>
      <c r="UNG49" s="215"/>
      <c r="UNI49" s="390"/>
      <c r="UNK49" s="120"/>
      <c r="UNO49" s="215"/>
      <c r="UNQ49" s="390"/>
      <c r="UNS49" s="120"/>
      <c r="UNW49" s="215"/>
      <c r="UNY49" s="390"/>
      <c r="UOA49" s="120"/>
      <c r="UOE49" s="215"/>
      <c r="UOG49" s="390"/>
      <c r="UOI49" s="120"/>
      <c r="UOM49" s="215"/>
      <c r="UOO49" s="390"/>
      <c r="UOQ49" s="120"/>
      <c r="UOU49" s="215"/>
      <c r="UOW49" s="390"/>
      <c r="UOY49" s="120"/>
      <c r="UPC49" s="215"/>
      <c r="UPE49" s="390"/>
      <c r="UPG49" s="120"/>
      <c r="UPK49" s="215"/>
      <c r="UPM49" s="390"/>
      <c r="UPO49" s="120"/>
      <c r="UPS49" s="215"/>
      <c r="UPU49" s="390"/>
      <c r="UPW49" s="120"/>
      <c r="UQA49" s="215"/>
      <c r="UQC49" s="390"/>
      <c r="UQE49" s="120"/>
      <c r="UQI49" s="215"/>
      <c r="UQK49" s="390"/>
      <c r="UQM49" s="120"/>
      <c r="UQQ49" s="215"/>
      <c r="UQS49" s="390"/>
      <c r="UQU49" s="120"/>
      <c r="UQY49" s="215"/>
      <c r="URA49" s="390"/>
      <c r="URC49" s="120"/>
      <c r="URG49" s="215"/>
      <c r="URI49" s="390"/>
      <c r="URK49" s="120"/>
      <c r="URO49" s="215"/>
      <c r="URQ49" s="390"/>
      <c r="URS49" s="120"/>
      <c r="URW49" s="215"/>
      <c r="URY49" s="390"/>
      <c r="USA49" s="120"/>
      <c r="USE49" s="215"/>
      <c r="USG49" s="390"/>
      <c r="USI49" s="120"/>
      <c r="USM49" s="215"/>
      <c r="USO49" s="390"/>
      <c r="USQ49" s="120"/>
      <c r="USU49" s="215"/>
      <c r="USW49" s="390"/>
      <c r="USY49" s="120"/>
      <c r="UTC49" s="215"/>
      <c r="UTE49" s="390"/>
      <c r="UTG49" s="120"/>
      <c r="UTK49" s="215"/>
      <c r="UTM49" s="390"/>
      <c r="UTO49" s="120"/>
      <c r="UTS49" s="215"/>
      <c r="UTU49" s="390"/>
      <c r="UTW49" s="120"/>
      <c r="UUA49" s="215"/>
      <c r="UUC49" s="390"/>
      <c r="UUE49" s="120"/>
      <c r="UUI49" s="215"/>
      <c r="UUK49" s="390"/>
      <c r="UUM49" s="120"/>
      <c r="UUQ49" s="215"/>
      <c r="UUS49" s="390"/>
      <c r="UUU49" s="120"/>
      <c r="UUY49" s="215"/>
      <c r="UVA49" s="390"/>
      <c r="UVC49" s="120"/>
      <c r="UVG49" s="215"/>
      <c r="UVI49" s="390"/>
      <c r="UVK49" s="120"/>
      <c r="UVO49" s="215"/>
      <c r="UVQ49" s="390"/>
      <c r="UVS49" s="120"/>
      <c r="UVW49" s="215"/>
      <c r="UVY49" s="390"/>
      <c r="UWA49" s="120"/>
      <c r="UWE49" s="215"/>
      <c r="UWG49" s="390"/>
      <c r="UWI49" s="120"/>
      <c r="UWM49" s="215"/>
      <c r="UWO49" s="390"/>
      <c r="UWQ49" s="120"/>
      <c r="UWU49" s="215"/>
      <c r="UWW49" s="390"/>
      <c r="UWY49" s="120"/>
      <c r="UXC49" s="215"/>
      <c r="UXE49" s="390"/>
      <c r="UXG49" s="120"/>
      <c r="UXK49" s="215"/>
      <c r="UXM49" s="390"/>
      <c r="UXO49" s="120"/>
      <c r="UXS49" s="215"/>
      <c r="UXU49" s="390"/>
      <c r="UXW49" s="120"/>
      <c r="UYA49" s="215"/>
      <c r="UYC49" s="390"/>
      <c r="UYE49" s="120"/>
      <c r="UYI49" s="215"/>
      <c r="UYK49" s="390"/>
      <c r="UYM49" s="120"/>
      <c r="UYQ49" s="215"/>
      <c r="UYS49" s="390"/>
      <c r="UYU49" s="120"/>
      <c r="UYY49" s="215"/>
      <c r="UZA49" s="390"/>
      <c r="UZC49" s="120"/>
      <c r="UZG49" s="215"/>
      <c r="UZI49" s="390"/>
      <c r="UZK49" s="120"/>
      <c r="UZO49" s="215"/>
      <c r="UZQ49" s="390"/>
      <c r="UZS49" s="120"/>
      <c r="UZW49" s="215"/>
      <c r="UZY49" s="390"/>
      <c r="VAA49" s="120"/>
      <c r="VAE49" s="215"/>
      <c r="VAG49" s="390"/>
      <c r="VAI49" s="120"/>
      <c r="VAM49" s="215"/>
      <c r="VAO49" s="390"/>
      <c r="VAQ49" s="120"/>
      <c r="VAU49" s="215"/>
      <c r="VAW49" s="390"/>
      <c r="VAY49" s="120"/>
      <c r="VBC49" s="215"/>
      <c r="VBE49" s="390"/>
      <c r="VBG49" s="120"/>
      <c r="VBK49" s="215"/>
      <c r="VBM49" s="390"/>
      <c r="VBO49" s="120"/>
      <c r="VBS49" s="215"/>
      <c r="VBU49" s="390"/>
      <c r="VBW49" s="120"/>
      <c r="VCA49" s="215"/>
      <c r="VCC49" s="390"/>
      <c r="VCE49" s="120"/>
      <c r="VCI49" s="215"/>
      <c r="VCK49" s="390"/>
      <c r="VCM49" s="120"/>
      <c r="VCQ49" s="215"/>
      <c r="VCS49" s="390"/>
      <c r="VCU49" s="120"/>
      <c r="VCY49" s="215"/>
      <c r="VDA49" s="390"/>
      <c r="VDC49" s="120"/>
      <c r="VDG49" s="215"/>
      <c r="VDI49" s="390"/>
      <c r="VDK49" s="120"/>
      <c r="VDO49" s="215"/>
      <c r="VDQ49" s="390"/>
      <c r="VDS49" s="120"/>
      <c r="VDW49" s="215"/>
      <c r="VDY49" s="390"/>
      <c r="VEA49" s="120"/>
      <c r="VEE49" s="215"/>
      <c r="VEG49" s="390"/>
      <c r="VEI49" s="120"/>
      <c r="VEM49" s="215"/>
      <c r="VEO49" s="390"/>
      <c r="VEQ49" s="120"/>
      <c r="VEU49" s="215"/>
      <c r="VEW49" s="390"/>
      <c r="VEY49" s="120"/>
      <c r="VFC49" s="215"/>
      <c r="VFE49" s="390"/>
      <c r="VFG49" s="120"/>
      <c r="VFK49" s="215"/>
      <c r="VFM49" s="390"/>
      <c r="VFO49" s="120"/>
      <c r="VFS49" s="215"/>
      <c r="VFU49" s="390"/>
      <c r="VFW49" s="120"/>
      <c r="VGA49" s="215"/>
      <c r="VGC49" s="390"/>
      <c r="VGE49" s="120"/>
      <c r="VGI49" s="215"/>
      <c r="VGK49" s="390"/>
      <c r="VGM49" s="120"/>
      <c r="VGQ49" s="215"/>
      <c r="VGS49" s="390"/>
      <c r="VGU49" s="120"/>
      <c r="VGY49" s="215"/>
      <c r="VHA49" s="390"/>
      <c r="VHC49" s="120"/>
      <c r="VHG49" s="215"/>
      <c r="VHI49" s="390"/>
      <c r="VHK49" s="120"/>
      <c r="VHO49" s="215"/>
      <c r="VHQ49" s="390"/>
      <c r="VHS49" s="120"/>
      <c r="VHW49" s="215"/>
      <c r="VHY49" s="390"/>
      <c r="VIA49" s="120"/>
      <c r="VIE49" s="215"/>
      <c r="VIG49" s="390"/>
      <c r="VII49" s="120"/>
      <c r="VIM49" s="215"/>
      <c r="VIO49" s="390"/>
      <c r="VIQ49" s="120"/>
      <c r="VIU49" s="215"/>
      <c r="VIW49" s="390"/>
      <c r="VIY49" s="120"/>
      <c r="VJC49" s="215"/>
      <c r="VJE49" s="390"/>
      <c r="VJG49" s="120"/>
      <c r="VJK49" s="215"/>
      <c r="VJM49" s="390"/>
      <c r="VJO49" s="120"/>
      <c r="VJS49" s="215"/>
      <c r="VJU49" s="390"/>
      <c r="VJW49" s="120"/>
      <c r="VKA49" s="215"/>
      <c r="VKC49" s="390"/>
      <c r="VKE49" s="120"/>
      <c r="VKI49" s="215"/>
      <c r="VKK49" s="390"/>
      <c r="VKM49" s="120"/>
      <c r="VKQ49" s="215"/>
      <c r="VKS49" s="390"/>
      <c r="VKU49" s="120"/>
      <c r="VKY49" s="215"/>
      <c r="VLA49" s="390"/>
      <c r="VLC49" s="120"/>
      <c r="VLG49" s="215"/>
      <c r="VLI49" s="390"/>
      <c r="VLK49" s="120"/>
      <c r="VLO49" s="215"/>
      <c r="VLQ49" s="390"/>
      <c r="VLS49" s="120"/>
      <c r="VLW49" s="215"/>
      <c r="VLY49" s="390"/>
      <c r="VMA49" s="120"/>
      <c r="VME49" s="215"/>
      <c r="VMG49" s="390"/>
      <c r="VMI49" s="120"/>
      <c r="VMM49" s="215"/>
      <c r="VMO49" s="390"/>
      <c r="VMQ49" s="120"/>
      <c r="VMU49" s="215"/>
      <c r="VMW49" s="390"/>
      <c r="VMY49" s="120"/>
      <c r="VNC49" s="215"/>
      <c r="VNE49" s="390"/>
      <c r="VNG49" s="120"/>
      <c r="VNK49" s="215"/>
      <c r="VNM49" s="390"/>
      <c r="VNO49" s="120"/>
      <c r="VNS49" s="215"/>
      <c r="VNU49" s="390"/>
      <c r="VNW49" s="120"/>
      <c r="VOA49" s="215"/>
      <c r="VOC49" s="390"/>
      <c r="VOE49" s="120"/>
      <c r="VOI49" s="215"/>
      <c r="VOK49" s="390"/>
      <c r="VOM49" s="120"/>
      <c r="VOQ49" s="215"/>
      <c r="VOS49" s="390"/>
      <c r="VOU49" s="120"/>
      <c r="VOY49" s="215"/>
      <c r="VPA49" s="390"/>
      <c r="VPC49" s="120"/>
      <c r="VPG49" s="215"/>
      <c r="VPI49" s="390"/>
      <c r="VPK49" s="120"/>
      <c r="VPO49" s="215"/>
      <c r="VPQ49" s="390"/>
      <c r="VPS49" s="120"/>
      <c r="VPW49" s="215"/>
      <c r="VPY49" s="390"/>
      <c r="VQA49" s="120"/>
      <c r="VQE49" s="215"/>
      <c r="VQG49" s="390"/>
      <c r="VQI49" s="120"/>
      <c r="VQM49" s="215"/>
      <c r="VQO49" s="390"/>
      <c r="VQQ49" s="120"/>
      <c r="VQU49" s="215"/>
      <c r="VQW49" s="390"/>
      <c r="VQY49" s="120"/>
      <c r="VRC49" s="215"/>
      <c r="VRE49" s="390"/>
      <c r="VRG49" s="120"/>
      <c r="VRK49" s="215"/>
      <c r="VRM49" s="390"/>
      <c r="VRO49" s="120"/>
      <c r="VRS49" s="215"/>
      <c r="VRU49" s="390"/>
      <c r="VRW49" s="120"/>
      <c r="VSA49" s="215"/>
      <c r="VSC49" s="390"/>
      <c r="VSE49" s="120"/>
      <c r="VSI49" s="215"/>
      <c r="VSK49" s="390"/>
      <c r="VSM49" s="120"/>
      <c r="VSQ49" s="215"/>
      <c r="VSS49" s="390"/>
      <c r="VSU49" s="120"/>
      <c r="VSY49" s="215"/>
      <c r="VTA49" s="390"/>
      <c r="VTC49" s="120"/>
      <c r="VTG49" s="215"/>
      <c r="VTI49" s="390"/>
      <c r="VTK49" s="120"/>
      <c r="VTO49" s="215"/>
      <c r="VTQ49" s="390"/>
      <c r="VTS49" s="120"/>
      <c r="VTW49" s="215"/>
      <c r="VTY49" s="390"/>
      <c r="VUA49" s="120"/>
      <c r="VUE49" s="215"/>
      <c r="VUG49" s="390"/>
      <c r="VUI49" s="120"/>
      <c r="VUM49" s="215"/>
      <c r="VUO49" s="390"/>
      <c r="VUQ49" s="120"/>
      <c r="VUU49" s="215"/>
      <c r="VUW49" s="390"/>
      <c r="VUY49" s="120"/>
      <c r="VVC49" s="215"/>
      <c r="VVE49" s="390"/>
      <c r="VVG49" s="120"/>
      <c r="VVK49" s="215"/>
      <c r="VVM49" s="390"/>
      <c r="VVO49" s="120"/>
      <c r="VVS49" s="215"/>
      <c r="VVU49" s="390"/>
      <c r="VVW49" s="120"/>
      <c r="VWA49" s="215"/>
      <c r="VWC49" s="390"/>
      <c r="VWE49" s="120"/>
      <c r="VWI49" s="215"/>
      <c r="VWK49" s="390"/>
      <c r="VWM49" s="120"/>
      <c r="VWQ49" s="215"/>
      <c r="VWS49" s="390"/>
      <c r="VWU49" s="120"/>
      <c r="VWY49" s="215"/>
      <c r="VXA49" s="390"/>
      <c r="VXC49" s="120"/>
      <c r="VXG49" s="215"/>
      <c r="VXI49" s="390"/>
      <c r="VXK49" s="120"/>
      <c r="VXO49" s="215"/>
      <c r="VXQ49" s="390"/>
      <c r="VXS49" s="120"/>
      <c r="VXW49" s="215"/>
      <c r="VXY49" s="390"/>
      <c r="VYA49" s="120"/>
      <c r="VYE49" s="215"/>
      <c r="VYG49" s="390"/>
      <c r="VYI49" s="120"/>
      <c r="VYM49" s="215"/>
      <c r="VYO49" s="390"/>
      <c r="VYQ49" s="120"/>
      <c r="VYU49" s="215"/>
      <c r="VYW49" s="390"/>
      <c r="VYY49" s="120"/>
      <c r="VZC49" s="215"/>
      <c r="VZE49" s="390"/>
      <c r="VZG49" s="120"/>
      <c r="VZK49" s="215"/>
      <c r="VZM49" s="390"/>
      <c r="VZO49" s="120"/>
      <c r="VZS49" s="215"/>
      <c r="VZU49" s="390"/>
      <c r="VZW49" s="120"/>
      <c r="WAA49" s="215"/>
      <c r="WAC49" s="390"/>
      <c r="WAE49" s="120"/>
      <c r="WAI49" s="215"/>
      <c r="WAK49" s="390"/>
      <c r="WAM49" s="120"/>
      <c r="WAQ49" s="215"/>
      <c r="WAS49" s="390"/>
      <c r="WAU49" s="120"/>
      <c r="WAY49" s="215"/>
      <c r="WBA49" s="390"/>
      <c r="WBC49" s="120"/>
      <c r="WBG49" s="215"/>
      <c r="WBI49" s="390"/>
      <c r="WBK49" s="120"/>
      <c r="WBO49" s="215"/>
      <c r="WBQ49" s="390"/>
      <c r="WBS49" s="120"/>
      <c r="WBW49" s="215"/>
      <c r="WBY49" s="390"/>
      <c r="WCA49" s="120"/>
      <c r="WCE49" s="215"/>
      <c r="WCG49" s="390"/>
      <c r="WCI49" s="120"/>
      <c r="WCM49" s="215"/>
      <c r="WCO49" s="390"/>
      <c r="WCQ49" s="120"/>
      <c r="WCU49" s="215"/>
      <c r="WCW49" s="390"/>
      <c r="WCY49" s="120"/>
      <c r="WDC49" s="215"/>
      <c r="WDE49" s="390"/>
      <c r="WDG49" s="120"/>
      <c r="WDK49" s="215"/>
      <c r="WDM49" s="390"/>
      <c r="WDO49" s="120"/>
      <c r="WDS49" s="215"/>
      <c r="WDU49" s="390"/>
      <c r="WDW49" s="120"/>
      <c r="WEA49" s="215"/>
      <c r="WEC49" s="390"/>
      <c r="WEE49" s="120"/>
      <c r="WEI49" s="215"/>
      <c r="WEK49" s="390"/>
      <c r="WEM49" s="120"/>
      <c r="WEQ49" s="215"/>
      <c r="WES49" s="390"/>
      <c r="WEU49" s="120"/>
      <c r="WEY49" s="215"/>
      <c r="WFA49" s="390"/>
      <c r="WFC49" s="120"/>
      <c r="WFG49" s="215"/>
      <c r="WFI49" s="390"/>
      <c r="WFK49" s="120"/>
      <c r="WFO49" s="215"/>
      <c r="WFQ49" s="390"/>
      <c r="WFS49" s="120"/>
      <c r="WFW49" s="215"/>
      <c r="WFY49" s="390"/>
      <c r="WGA49" s="120"/>
      <c r="WGE49" s="215"/>
      <c r="WGG49" s="390"/>
      <c r="WGI49" s="120"/>
      <c r="WGM49" s="215"/>
      <c r="WGO49" s="390"/>
      <c r="WGQ49" s="120"/>
      <c r="WGU49" s="215"/>
      <c r="WGW49" s="390"/>
      <c r="WGY49" s="120"/>
      <c r="WHC49" s="215"/>
      <c r="WHE49" s="390"/>
      <c r="WHG49" s="120"/>
      <c r="WHK49" s="215"/>
      <c r="WHM49" s="390"/>
      <c r="WHO49" s="120"/>
      <c r="WHS49" s="215"/>
      <c r="WHU49" s="390"/>
      <c r="WHW49" s="120"/>
      <c r="WIA49" s="215"/>
      <c r="WIC49" s="390"/>
      <c r="WIE49" s="120"/>
      <c r="WII49" s="215"/>
      <c r="WIK49" s="390"/>
      <c r="WIM49" s="120"/>
      <c r="WIQ49" s="215"/>
      <c r="WIS49" s="390"/>
      <c r="WIU49" s="120"/>
      <c r="WIY49" s="215"/>
      <c r="WJA49" s="390"/>
      <c r="WJC49" s="120"/>
      <c r="WJG49" s="215"/>
      <c r="WJI49" s="390"/>
      <c r="WJK49" s="120"/>
      <c r="WJO49" s="215"/>
      <c r="WJQ49" s="390"/>
      <c r="WJS49" s="120"/>
      <c r="WJW49" s="215"/>
      <c r="WJY49" s="390"/>
      <c r="WKA49" s="120"/>
      <c r="WKE49" s="215"/>
      <c r="WKG49" s="390"/>
      <c r="WKI49" s="120"/>
      <c r="WKM49" s="215"/>
      <c r="WKO49" s="390"/>
      <c r="WKQ49" s="120"/>
      <c r="WKU49" s="215"/>
      <c r="WKW49" s="390"/>
      <c r="WKY49" s="120"/>
      <c r="WLC49" s="215"/>
      <c r="WLE49" s="390"/>
      <c r="WLG49" s="120"/>
      <c r="WLK49" s="215"/>
      <c r="WLM49" s="390"/>
      <c r="WLO49" s="120"/>
      <c r="WLS49" s="215"/>
      <c r="WLU49" s="390"/>
      <c r="WLW49" s="120"/>
      <c r="WMA49" s="215"/>
      <c r="WMC49" s="390"/>
      <c r="WME49" s="120"/>
      <c r="WMI49" s="215"/>
      <c r="WMK49" s="390"/>
      <c r="WMM49" s="120"/>
      <c r="WMQ49" s="215"/>
      <c r="WMS49" s="390"/>
      <c r="WMU49" s="120"/>
      <c r="WMY49" s="215"/>
      <c r="WNA49" s="390"/>
      <c r="WNC49" s="120"/>
      <c r="WNG49" s="215"/>
      <c r="WNI49" s="390"/>
      <c r="WNK49" s="120"/>
      <c r="WNO49" s="215"/>
      <c r="WNQ49" s="390"/>
      <c r="WNS49" s="120"/>
      <c r="WNW49" s="215"/>
      <c r="WNY49" s="390"/>
      <c r="WOA49" s="120"/>
      <c r="WOE49" s="215"/>
      <c r="WOG49" s="390"/>
      <c r="WOI49" s="120"/>
      <c r="WOM49" s="215"/>
      <c r="WOO49" s="390"/>
      <c r="WOQ49" s="120"/>
      <c r="WOU49" s="215"/>
      <c r="WOW49" s="390"/>
      <c r="WOY49" s="120"/>
      <c r="WPC49" s="215"/>
      <c r="WPE49" s="390"/>
      <c r="WPG49" s="120"/>
      <c r="WPK49" s="215"/>
      <c r="WPM49" s="390"/>
      <c r="WPO49" s="120"/>
      <c r="WPS49" s="215"/>
      <c r="WPU49" s="390"/>
      <c r="WPW49" s="120"/>
      <c r="WQA49" s="215"/>
      <c r="WQC49" s="390"/>
      <c r="WQE49" s="120"/>
      <c r="WQI49" s="215"/>
      <c r="WQK49" s="390"/>
      <c r="WQM49" s="120"/>
      <c r="WQQ49" s="215"/>
      <c r="WQS49" s="390"/>
      <c r="WQU49" s="120"/>
      <c r="WQY49" s="215"/>
      <c r="WRA49" s="390"/>
      <c r="WRC49" s="120"/>
      <c r="WRG49" s="215"/>
      <c r="WRI49" s="390"/>
      <c r="WRK49" s="120"/>
      <c r="WRO49" s="215"/>
      <c r="WRQ49" s="390"/>
      <c r="WRS49" s="120"/>
      <c r="WRW49" s="215"/>
      <c r="WRY49" s="390"/>
      <c r="WSA49" s="120"/>
      <c r="WSE49" s="215"/>
      <c r="WSG49" s="390"/>
      <c r="WSI49" s="120"/>
      <c r="WSM49" s="215"/>
      <c r="WSO49" s="390"/>
      <c r="WSQ49" s="120"/>
      <c r="WSU49" s="215"/>
      <c r="WSW49" s="390"/>
      <c r="WSY49" s="120"/>
      <c r="WTC49" s="215"/>
      <c r="WTE49" s="390"/>
      <c r="WTG49" s="120"/>
      <c r="WTK49" s="215"/>
      <c r="WTM49" s="390"/>
      <c r="WTO49" s="120"/>
      <c r="WTS49" s="215"/>
      <c r="WTU49" s="390"/>
      <c r="WTW49" s="120"/>
      <c r="WUA49" s="215"/>
      <c r="WUC49" s="390"/>
      <c r="WUE49" s="120"/>
      <c r="WUI49" s="215"/>
      <c r="WUK49" s="390"/>
      <c r="WUM49" s="120"/>
      <c r="WUQ49" s="215"/>
      <c r="WUS49" s="390"/>
      <c r="WUU49" s="120"/>
      <c r="WUY49" s="215"/>
      <c r="WVA49" s="390"/>
      <c r="WVC49" s="120"/>
      <c r="WVG49" s="215"/>
      <c r="WVI49" s="390"/>
      <c r="WVK49" s="120"/>
      <c r="WVO49" s="215"/>
      <c r="WVQ49" s="390"/>
      <c r="WVS49" s="120"/>
      <c r="WVW49" s="215"/>
      <c r="WVY49" s="390"/>
      <c r="WWA49" s="120"/>
      <c r="WWE49" s="215"/>
      <c r="WWG49" s="390"/>
      <c r="WWI49" s="120"/>
      <c r="WWM49" s="215"/>
      <c r="WWO49" s="390"/>
      <c r="WWQ49" s="120"/>
      <c r="WWU49" s="215"/>
      <c r="WWW49" s="390"/>
      <c r="WWY49" s="120"/>
      <c r="WXC49" s="215"/>
      <c r="WXE49" s="390"/>
      <c r="WXG49" s="120"/>
      <c r="WXK49" s="215"/>
      <c r="WXM49" s="390"/>
      <c r="WXO49" s="120"/>
      <c r="WXS49" s="215"/>
      <c r="WXU49" s="390"/>
      <c r="WXW49" s="120"/>
      <c r="WYA49" s="215"/>
      <c r="WYC49" s="390"/>
      <c r="WYE49" s="120"/>
      <c r="WYI49" s="215"/>
      <c r="WYK49" s="390"/>
      <c r="WYM49" s="120"/>
      <c r="WYQ49" s="215"/>
      <c r="WYS49" s="390"/>
      <c r="WYU49" s="120"/>
      <c r="WYY49" s="215"/>
      <c r="WZA49" s="390"/>
      <c r="WZC49" s="120"/>
      <c r="WZG49" s="215"/>
      <c r="WZI49" s="390"/>
      <c r="WZK49" s="120"/>
      <c r="WZO49" s="215"/>
      <c r="WZQ49" s="390"/>
      <c r="WZS49" s="120"/>
      <c r="WZW49" s="215"/>
      <c r="WZY49" s="390"/>
      <c r="XAA49" s="120"/>
      <c r="XAE49" s="215"/>
      <c r="XAG49" s="390"/>
      <c r="XAI49" s="120"/>
      <c r="XAM49" s="215"/>
      <c r="XAO49" s="390"/>
      <c r="XAQ49" s="120"/>
      <c r="XAU49" s="215"/>
      <c r="XAW49" s="390"/>
      <c r="XAY49" s="120"/>
      <c r="XBC49" s="215"/>
      <c r="XBE49" s="390"/>
      <c r="XBG49" s="120"/>
      <c r="XBK49" s="215"/>
      <c r="XBM49" s="390"/>
      <c r="XBO49" s="120"/>
      <c r="XBS49" s="215"/>
      <c r="XBU49" s="390"/>
      <c r="XBW49" s="120"/>
      <c r="XCA49" s="215"/>
      <c r="XCC49" s="390"/>
      <c r="XCE49" s="120"/>
      <c r="XCI49" s="215"/>
      <c r="XCK49" s="390"/>
      <c r="XCM49" s="120"/>
      <c r="XCQ49" s="215"/>
      <c r="XCS49" s="390"/>
      <c r="XCU49" s="120"/>
      <c r="XCY49" s="215"/>
      <c r="XDA49" s="390"/>
      <c r="XDC49" s="120"/>
      <c r="XDG49" s="215"/>
      <c r="XDI49" s="390"/>
      <c r="XDK49" s="120"/>
      <c r="XDO49" s="215"/>
      <c r="XDQ49" s="390"/>
      <c r="XDS49" s="120"/>
      <c r="XDW49" s="215"/>
      <c r="XDY49" s="390"/>
      <c r="XEA49" s="120"/>
      <c r="XEE49" s="215"/>
      <c r="XEG49" s="390"/>
      <c r="XEI49" s="120"/>
      <c r="XEM49" s="215"/>
      <c r="XEO49" s="390"/>
      <c r="XEQ49" s="120"/>
      <c r="XEU49" s="215"/>
      <c r="XEW49" s="390"/>
      <c r="XEY49" s="120"/>
      <c r="XFC49" s="215"/>
    </row>
    <row r="50" spans="1:1023 1025:2047 2049:3071 3073:4095 4097:5119 5121:6143 6145:7167 7169:8191 8193:9215 9217:10239 10241:11263 11265:12287 12289:13311 13313:14335 14337:15359 15361:16383" s="1" customFormat="1" ht="12" customHeight="1" thickBot="1" x14ac:dyDescent="0.25">
      <c r="A50" s="430"/>
      <c r="B50" s="431" t="s">
        <v>333</v>
      </c>
      <c r="C50" s="406">
        <f>'Costs Detail'!C186</f>
        <v>0</v>
      </c>
      <c r="D50" s="432"/>
      <c r="E50" s="325"/>
      <c r="F50" s="325"/>
      <c r="G50" s="406">
        <f>'Costs Detail'!G186</f>
        <v>0</v>
      </c>
      <c r="H50" s="433"/>
      <c r="I50" s="406">
        <f>'Costs Detail'!H186</f>
        <v>0</v>
      </c>
      <c r="J50" s="212"/>
      <c r="K50" s="212"/>
    </row>
    <row r="51" spans="1:1023 1025:2047 2049:3071 3073:4095 4097:5119 5121:6143 6145:7167 7169:8191 8193:9215 9217:10239 10241:11263 11265:12287 12289:13311 13313:14335 14337:15359 15361:16383" s="1" customFormat="1" ht="12" customHeight="1" thickTop="1" x14ac:dyDescent="0.2">
      <c r="A51" s="177"/>
      <c r="B51" s="427"/>
      <c r="C51" s="425"/>
      <c r="D51" s="177"/>
      <c r="E51" s="428"/>
      <c r="F51" s="429"/>
      <c r="G51" s="429"/>
      <c r="H51" s="418"/>
      <c r="I51" s="418"/>
      <c r="J51" s="212"/>
      <c r="K51" s="212"/>
    </row>
    <row r="52" spans="1:1023 1025:2047 2049:3071 3073:4095 4097:5119 5121:6143 6145:7167 7169:8191 8193:9215 9217:10239 10241:11263 11265:12287 12289:13311 13313:14335 14337:15359 15361:16383" s="1" customFormat="1" ht="12" customHeight="1" x14ac:dyDescent="0.2">
      <c r="A52" s="209"/>
      <c r="B52" s="369"/>
      <c r="C52" s="370"/>
      <c r="D52" s="209"/>
      <c r="E52" s="213"/>
      <c r="F52" s="214"/>
      <c r="G52" s="214"/>
      <c r="H52" s="210"/>
      <c r="I52" s="210"/>
      <c r="J52" s="212"/>
      <c r="K52" s="212"/>
    </row>
    <row r="53" spans="1:1023 1025:2047 2049:3071 3073:4095 4097:5119 5121:6143 6145:7167 7169:8191 8193:9215 9217:10239 10241:11263 11265:12287 12289:13311 13313:14335 14337:15359 15361:16383" s="1" customFormat="1" ht="12" customHeight="1" x14ac:dyDescent="0.2">
      <c r="A53" s="209"/>
      <c r="B53" s="369"/>
      <c r="C53" s="370"/>
      <c r="D53" s="209"/>
      <c r="E53" s="213"/>
      <c r="F53" s="214"/>
      <c r="G53" s="214"/>
      <c r="H53" s="210"/>
      <c r="I53" s="210"/>
      <c r="J53" s="212"/>
      <c r="K53" s="212"/>
    </row>
    <row r="54" spans="1:1023 1025:2047 2049:3071 3073:4095 4097:5119 5121:6143 6145:7167 7169:8191 8193:9215 9217:10239 10241:11263 11265:12287 12289:13311 13313:14335 14337:15359 15361:16383" s="1" customFormat="1" ht="12" customHeight="1" x14ac:dyDescent="0.2">
      <c r="A54" s="209"/>
      <c r="B54" s="369"/>
      <c r="C54" s="370"/>
      <c r="D54" s="209"/>
      <c r="E54" s="213"/>
      <c r="F54" s="214"/>
      <c r="G54" s="214"/>
      <c r="H54" s="210"/>
      <c r="I54" s="210"/>
      <c r="J54" s="212"/>
      <c r="K54" s="212"/>
    </row>
    <row r="55" spans="1:1023 1025:2047 2049:3071 3073:4095 4097:5119 5121:6143 6145:7167 7169:8191 8193:9215 9217:10239 10241:11263 11265:12287 12289:13311 13313:14335 14337:15359 15361:16383" s="1" customFormat="1" ht="12.75" x14ac:dyDescent="0.2">
      <c r="A55" s="368"/>
      <c r="B55" s="371"/>
      <c r="C55" s="371"/>
      <c r="D55" s="209"/>
      <c r="E55" s="205"/>
      <c r="F55" s="372"/>
      <c r="G55" s="214"/>
      <c r="H55" s="210"/>
      <c r="I55" s="210"/>
    </row>
    <row r="56" spans="1:1023 1025:2047 2049:3071 3073:4095 4097:5119 5121:6143 6145:7167 7169:8191 8193:9215 9217:10239 10241:11263 11265:12287 12289:13311 13313:14335 14337:15359 15361:16383" s="1" customFormat="1" x14ac:dyDescent="0.2">
      <c r="B56" s="206" t="s">
        <v>236</v>
      </c>
      <c r="C56" s="373"/>
      <c r="D56" s="208"/>
      <c r="E56" s="206" t="s">
        <v>244</v>
      </c>
      <c r="F56" s="206"/>
      <c r="G56" s="206"/>
      <c r="H56" s="69"/>
      <c r="I56" s="69"/>
    </row>
    <row r="57" spans="1:1023 1025:2047 2049:3071 3073:4095 4097:5119 5121:6143 6145:7167 7169:8191 8193:9215 9217:10239 10241:11263 11265:12287 12289:13311 13313:14335 14337:15359 15361:16383" s="1" customFormat="1" x14ac:dyDescent="0.2">
      <c r="A57" s="58"/>
      <c r="B57" s="69"/>
      <c r="C57" s="69"/>
      <c r="D57" s="374"/>
      <c r="E57" s="374"/>
      <c r="F57" s="374"/>
      <c r="G57" s="374"/>
      <c r="H57" s="374"/>
      <c r="I57" s="374"/>
    </row>
    <row r="58" spans="1:1023 1025:2047 2049:3071 3073:4095 4097:5119 5121:6143 6145:7167 7169:8191 8193:9215 9217:10239 10241:11263 11265:12287 12289:13311 13313:14335 14337:15359 15361:16383" s="1" customFormat="1" x14ac:dyDescent="0.2">
      <c r="A58" s="58"/>
      <c r="B58" s="58"/>
      <c r="C58" s="58"/>
      <c r="D58" s="58"/>
      <c r="E58" s="58"/>
      <c r="F58" s="58"/>
      <c r="G58" s="58"/>
      <c r="H58" s="58"/>
      <c r="I58" s="58"/>
    </row>
    <row r="59" spans="1:1023 1025:2047 2049:3071 3073:4095 4097:5119 5121:6143 6145:7167 7169:8191 8193:9215 9217:10239 10241:11263 11265:12287 12289:13311 13313:14335 14337:15359 15361:16383" s="1" customFormat="1" x14ac:dyDescent="0.2">
      <c r="A59" s="58"/>
      <c r="B59" s="58"/>
      <c r="C59" s="58"/>
      <c r="D59" s="58"/>
      <c r="E59" s="58"/>
      <c r="F59" s="58"/>
      <c r="G59" s="58"/>
      <c r="H59" s="58"/>
      <c r="I59" s="58"/>
    </row>
    <row r="60" spans="1:1023 1025:2047 2049:3071 3073:4095 4097:5119 5121:6143 6145:7167 7169:8191 8193:9215 9217:10239 10241:11263 11265:12287 12289:13311 13313:14335 14337:15359 15361:16383" s="1" customFormat="1" x14ac:dyDescent="0.2">
      <c r="A60" s="58"/>
      <c r="B60" s="58"/>
      <c r="C60" s="58"/>
      <c r="D60" s="58"/>
      <c r="E60" s="58"/>
      <c r="F60" s="58"/>
      <c r="G60" s="58"/>
      <c r="H60" s="58"/>
      <c r="I60" s="58"/>
    </row>
    <row r="61" spans="1:1023 1025:2047 2049:3071 3073:4095 4097:5119 5121:6143 6145:7167 7169:8191 8193:9215 9217:10239 10241:11263 11265:12287 12289:13311 13313:14335 14337:15359 15361:16383" s="1" customFormat="1" ht="12.75" customHeight="1" x14ac:dyDescent="0.2">
      <c r="A61" s="58"/>
      <c r="B61" s="58"/>
      <c r="C61" s="58"/>
      <c r="D61" s="58"/>
      <c r="E61" s="58"/>
      <c r="F61" s="58"/>
      <c r="G61" s="58"/>
      <c r="H61" s="58"/>
      <c r="I61" s="58"/>
    </row>
    <row r="62" spans="1:1023 1025:2047 2049:3071 3073:4095 4097:5119 5121:6143 6145:7167 7169:8191 8193:9215 9217:10239 10241:11263 11265:12287 12289:13311 13313:14335 14337:15359 15361:16383" s="1" customFormat="1" x14ac:dyDescent="0.2">
      <c r="A62" s="59"/>
      <c r="B62" s="59"/>
      <c r="C62" s="59"/>
      <c r="D62" s="59"/>
      <c r="E62" s="59"/>
      <c r="F62" s="59"/>
      <c r="G62" s="59"/>
      <c r="H62" s="59"/>
      <c r="I62" s="59"/>
    </row>
    <row r="63" spans="1:1023 1025:2047 2049:3071 3073:4095 4097:5119 5121:6143 6145:7167 7169:8191 8193:9215 9217:10239 10241:11263 11265:12287 12289:13311 13313:14335 14337:15359 15361:16383" x14ac:dyDescent="0.2">
      <c r="A63" s="1"/>
      <c r="B63" s="1"/>
      <c r="C63" s="1"/>
      <c r="D63" s="1"/>
      <c r="E63" s="1"/>
      <c r="F63" s="1"/>
      <c r="G63" s="1"/>
      <c r="I63" s="1"/>
    </row>
  </sheetData>
  <sheetProtection algorithmName="SHA-512" hashValue="eJedG9222lFunbhuWbOyXg/IqF13AyLrbTvoGcQv3XvyHFQsSTOucqE8Q1oP/F++R1XaVyX49gNwjR2w9KTeUQ==" saltValue="Vxykf0XWAaiFOaTL6T3J8g==" spinCount="100000" sheet="1" selectLockedCells="1"/>
  <mergeCells count="1">
    <mergeCell ref="B44:I44"/>
  </mergeCells>
  <pageMargins left="0.55118110236220474" right="0.55118110236220474" top="1.1811023622047245" bottom="0.98425196850393704" header="0.51181102362204722" footer="0.51181102362204722"/>
  <pageSetup scale="76" orientation="landscape" r:id="rId1"/>
  <headerFooter alignWithMargins="0"/>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64"/>
  <sheetViews>
    <sheetView showGridLines="0" zoomScaleNormal="100" workbookViewId="0">
      <selection activeCell="A51" sqref="A51"/>
    </sheetView>
  </sheetViews>
  <sheetFormatPr baseColWidth="10" defaultColWidth="11.42578125" defaultRowHeight="12" x14ac:dyDescent="0.2"/>
  <cols>
    <col min="1" max="1" width="5.140625" style="85" customWidth="1"/>
    <col min="2" max="2" width="45.42578125" style="85" customWidth="1"/>
    <col min="3" max="4" width="11.7109375" style="85" customWidth="1"/>
    <col min="5" max="5" width="7.7109375" style="85" customWidth="1"/>
    <col min="6" max="7" width="11.7109375" style="85" customWidth="1"/>
    <col min="8" max="8" width="11.7109375" style="84" customWidth="1"/>
    <col min="9" max="11" width="11.7109375" style="85" customWidth="1"/>
    <col min="12" max="12" width="6" style="85" customWidth="1"/>
    <col min="13" max="14" width="11.7109375" style="85" customWidth="1"/>
    <col min="15" max="15" width="11.7109375" style="84" customWidth="1"/>
    <col min="16" max="16" width="11.7109375" style="85" customWidth="1"/>
    <col min="17" max="18" width="13.140625" style="85" bestFit="1" customWidth="1"/>
    <col min="19" max="19" width="10.140625" style="85" bestFit="1" customWidth="1"/>
    <col min="20" max="20" width="11.85546875" style="85" bestFit="1" customWidth="1"/>
    <col min="21" max="16384" width="11.42578125" style="85"/>
  </cols>
  <sheetData>
    <row r="1" spans="1:18" x14ac:dyDescent="0.2">
      <c r="A1" s="393"/>
      <c r="B1" s="393"/>
      <c r="C1" s="393"/>
      <c r="D1" s="393"/>
      <c r="E1" s="393"/>
      <c r="F1" s="393"/>
      <c r="G1" s="393"/>
      <c r="H1" s="393"/>
      <c r="I1" s="393"/>
      <c r="J1" s="393"/>
      <c r="K1" s="393"/>
      <c r="L1" s="393"/>
      <c r="M1" s="393"/>
      <c r="N1" s="393"/>
      <c r="O1" s="393"/>
      <c r="P1" s="393"/>
    </row>
    <row r="2" spans="1:18" ht="12.75" customHeight="1" x14ac:dyDescent="0.2">
      <c r="L2" s="177"/>
      <c r="M2" s="177"/>
      <c r="N2" s="83"/>
      <c r="O2" s="83"/>
      <c r="P2" s="83"/>
    </row>
    <row r="3" spans="1:18" ht="12.75" customHeight="1" x14ac:dyDescent="0.2">
      <c r="L3" s="177"/>
      <c r="M3" s="177"/>
      <c r="N3" s="394"/>
      <c r="O3" s="83"/>
      <c r="P3" s="83" t="s">
        <v>223</v>
      </c>
    </row>
    <row r="4" spans="1:18" ht="12.75" customHeight="1" x14ac:dyDescent="0.2">
      <c r="L4" s="177"/>
      <c r="M4" s="177"/>
      <c r="N4" s="83"/>
      <c r="O4" s="83"/>
      <c r="P4" s="83" t="s">
        <v>359</v>
      </c>
    </row>
    <row r="5" spans="1:18" ht="12.75" customHeight="1" x14ac:dyDescent="0.2">
      <c r="L5" s="177"/>
      <c r="M5" s="177"/>
      <c r="N5" s="394"/>
      <c r="O5" s="83"/>
      <c r="P5" s="83" t="s">
        <v>224</v>
      </c>
    </row>
    <row r="6" spans="1:18" ht="12.75" customHeight="1" x14ac:dyDescent="0.2">
      <c r="L6" s="177"/>
      <c r="M6" s="177"/>
      <c r="N6" s="83"/>
      <c r="O6" s="83"/>
      <c r="P6" s="83" t="s">
        <v>242</v>
      </c>
    </row>
    <row r="7" spans="1:18" s="81" customFormat="1" ht="15" customHeight="1" x14ac:dyDescent="0.2">
      <c r="E7" s="83" t="s">
        <v>340</v>
      </c>
      <c r="F7" s="395" t="str">
        <f>'Costs Detail'!G3</f>
        <v>-</v>
      </c>
      <c r="G7" s="396"/>
      <c r="H7" s="396"/>
      <c r="I7" s="397"/>
      <c r="L7" s="178"/>
      <c r="M7" s="178"/>
      <c r="N7" s="178"/>
      <c r="O7" s="179"/>
      <c r="P7" s="178"/>
    </row>
    <row r="8" spans="1:18" s="81" customFormat="1" ht="15" customHeight="1" x14ac:dyDescent="0.2">
      <c r="E8" s="83" t="s">
        <v>225</v>
      </c>
      <c r="F8" s="395" t="str">
        <f>'Costs Detail'!G4</f>
        <v>-</v>
      </c>
      <c r="G8" s="398"/>
      <c r="H8" s="398"/>
      <c r="I8" s="399"/>
      <c r="O8" s="36"/>
    </row>
    <row r="9" spans="1:18" s="81" customFormat="1" ht="15" customHeight="1" x14ac:dyDescent="0.2">
      <c r="E9" s="83" t="s">
        <v>226</v>
      </c>
      <c r="F9" s="395" t="str">
        <f>'Costs Detail'!G5</f>
        <v>-</v>
      </c>
      <c r="G9" s="398"/>
      <c r="H9" s="398"/>
      <c r="I9" s="399"/>
      <c r="O9" s="36"/>
    </row>
    <row r="10" spans="1:18" s="81" customFormat="1" ht="15" customHeight="1" x14ac:dyDescent="0.2">
      <c r="C10" s="180"/>
      <c r="D10" s="180"/>
      <c r="E10" s="400" t="s">
        <v>40</v>
      </c>
      <c r="F10" s="395" t="str">
        <f>'Costs Detail'!G6</f>
        <v>-</v>
      </c>
      <c r="G10" s="398"/>
      <c r="H10" s="398"/>
      <c r="I10" s="401"/>
      <c r="O10" s="36"/>
      <c r="R10" s="180"/>
    </row>
    <row r="11" spans="1:18" s="81" customFormat="1" ht="15.75" customHeight="1" x14ac:dyDescent="0.2">
      <c r="B11" s="83"/>
      <c r="C11" s="107"/>
      <c r="D11" s="107"/>
      <c r="E11" s="107"/>
      <c r="F11" s="107"/>
      <c r="H11" s="36"/>
      <c r="O11" s="36"/>
    </row>
    <row r="12" spans="1:18" s="183" customFormat="1" ht="12.75" customHeight="1" x14ac:dyDescent="0.2">
      <c r="A12" s="181"/>
      <c r="B12" s="181"/>
      <c r="C12" s="181"/>
      <c r="D12" s="181"/>
      <c r="E12" s="182"/>
      <c r="F12" s="475" t="s">
        <v>60</v>
      </c>
      <c r="G12" s="474"/>
      <c r="H12" s="476"/>
      <c r="I12" s="474" t="s">
        <v>61</v>
      </c>
      <c r="J12" s="474"/>
      <c r="K12" s="473"/>
      <c r="M12" s="471" t="s">
        <v>163</v>
      </c>
      <c r="N12" s="472"/>
      <c r="O12" s="473" t="s">
        <v>164</v>
      </c>
      <c r="P12" s="471"/>
    </row>
    <row r="13" spans="1:18" s="190" customFormat="1" ht="27" customHeight="1" x14ac:dyDescent="0.2">
      <c r="A13" s="184" t="s">
        <v>41</v>
      </c>
      <c r="B13" s="188" t="s">
        <v>0</v>
      </c>
      <c r="C13" s="185" t="s">
        <v>32</v>
      </c>
      <c r="D13" s="186" t="s">
        <v>34</v>
      </c>
      <c r="E13" s="187"/>
      <c r="F13" s="455" t="s">
        <v>62</v>
      </c>
      <c r="G13" s="455" t="s">
        <v>63</v>
      </c>
      <c r="H13" s="456" t="s">
        <v>64</v>
      </c>
      <c r="I13" s="457" t="s">
        <v>62</v>
      </c>
      <c r="J13" s="455" t="s">
        <v>63</v>
      </c>
      <c r="K13" s="455" t="s">
        <v>64</v>
      </c>
      <c r="L13" s="189"/>
      <c r="M13" s="455" t="s">
        <v>81</v>
      </c>
      <c r="N13" s="456" t="s">
        <v>166</v>
      </c>
      <c r="O13" s="457" t="s">
        <v>81</v>
      </c>
      <c r="P13" s="455" t="s">
        <v>166</v>
      </c>
      <c r="Q13" s="189"/>
      <c r="R13" s="189"/>
    </row>
    <row r="14" spans="1:18" s="89" customFormat="1" ht="12" customHeight="1" x14ac:dyDescent="0.2">
      <c r="A14" s="87">
        <v>1</v>
      </c>
      <c r="B14" s="88" t="s">
        <v>2</v>
      </c>
      <c r="C14" s="116">
        <f>'Costs Detail'!C19</f>
        <v>0</v>
      </c>
      <c r="D14" s="332">
        <f>'Costs Detail'!G19</f>
        <v>0</v>
      </c>
      <c r="E14" s="64"/>
      <c r="F14" s="90">
        <f>'Costs Detail'!R19</f>
        <v>0</v>
      </c>
      <c r="G14" s="90">
        <f>'Costs Detail'!S19</f>
        <v>0</v>
      </c>
      <c r="H14" s="108">
        <f>'Costs Detail'!T19</f>
        <v>0</v>
      </c>
      <c r="I14" s="91">
        <f>'Costs Detail'!U19</f>
        <v>0</v>
      </c>
      <c r="J14" s="90">
        <f>'Costs Detail'!V19</f>
        <v>0</v>
      </c>
      <c r="K14" s="90">
        <f>'Costs Detail'!W19</f>
        <v>0</v>
      </c>
      <c r="M14" s="90">
        <f>'Costs Detail'!Y19</f>
        <v>0</v>
      </c>
      <c r="N14" s="108">
        <f>'Costs Detail'!Z19</f>
        <v>0</v>
      </c>
      <c r="O14" s="91">
        <f>'Costs Detail'!AA19</f>
        <v>0</v>
      </c>
      <c r="P14" s="90">
        <f>'Costs Detail'!AB19</f>
        <v>0</v>
      </c>
    </row>
    <row r="15" spans="1:18" s="89" customFormat="1" ht="12" customHeight="1" x14ac:dyDescent="0.2">
      <c r="A15" s="87">
        <v>2</v>
      </c>
      <c r="B15" s="88" t="s">
        <v>4</v>
      </c>
      <c r="C15" s="116">
        <f>'Costs Detail'!C29</f>
        <v>0</v>
      </c>
      <c r="D15" s="332">
        <f>'Costs Detail'!G29</f>
        <v>0</v>
      </c>
      <c r="E15" s="64"/>
      <c r="F15" s="90">
        <f>'Costs Detail'!R29</f>
        <v>0</v>
      </c>
      <c r="G15" s="90">
        <f>'Costs Detail'!S29</f>
        <v>0</v>
      </c>
      <c r="H15" s="108">
        <f>'Costs Detail'!T29</f>
        <v>0</v>
      </c>
      <c r="I15" s="91">
        <f>'Costs Detail'!U29</f>
        <v>0</v>
      </c>
      <c r="J15" s="90">
        <f>'Costs Detail'!V29</f>
        <v>0</v>
      </c>
      <c r="K15" s="90">
        <f>'Costs Detail'!W29</f>
        <v>0</v>
      </c>
      <c r="M15" s="90">
        <f>'Costs Detail'!Y29</f>
        <v>0</v>
      </c>
      <c r="N15" s="108">
        <f>'Costs Detail'!Z29</f>
        <v>0</v>
      </c>
      <c r="O15" s="91">
        <f>'Costs Detail'!AA29</f>
        <v>0</v>
      </c>
      <c r="P15" s="90">
        <f>'Costs Detail'!AB29</f>
        <v>0</v>
      </c>
    </row>
    <row r="16" spans="1:18" s="89" customFormat="1" ht="12" customHeight="1" x14ac:dyDescent="0.2">
      <c r="A16" s="87">
        <v>3</v>
      </c>
      <c r="B16" s="88" t="s">
        <v>6</v>
      </c>
      <c r="C16" s="116">
        <f>'Costs Detail'!C37</f>
        <v>0</v>
      </c>
      <c r="D16" s="332">
        <f>'Costs Detail'!G37</f>
        <v>0</v>
      </c>
      <c r="E16" s="64"/>
      <c r="F16" s="90">
        <f>'Costs Detail'!R37</f>
        <v>0</v>
      </c>
      <c r="G16" s="90">
        <f>'Costs Detail'!S37</f>
        <v>0</v>
      </c>
      <c r="H16" s="108">
        <f>'Costs Detail'!T37</f>
        <v>0</v>
      </c>
      <c r="I16" s="91">
        <f>'Costs Detail'!U37</f>
        <v>0</v>
      </c>
      <c r="J16" s="90">
        <f>'Costs Detail'!V37</f>
        <v>0</v>
      </c>
      <c r="K16" s="90">
        <f>'Costs Detail'!W37</f>
        <v>0</v>
      </c>
      <c r="M16" s="90">
        <f>'Costs Detail'!Y37</f>
        <v>0</v>
      </c>
      <c r="N16" s="108">
        <f>'Costs Detail'!Z37</f>
        <v>0</v>
      </c>
      <c r="O16" s="91">
        <f>'Costs Detail'!AA37</f>
        <v>0</v>
      </c>
      <c r="P16" s="90">
        <f>'Costs Detail'!AB37</f>
        <v>0</v>
      </c>
    </row>
    <row r="17" spans="1:16" s="94" customFormat="1" ht="12" customHeight="1" x14ac:dyDescent="0.2">
      <c r="A17" s="92"/>
      <c r="B17" s="93" t="s">
        <v>218</v>
      </c>
      <c r="C17" s="344">
        <f>SUM(C14:C16)</f>
        <v>0</v>
      </c>
      <c r="D17" s="343">
        <f>SUM(D14:D16)</f>
        <v>0</v>
      </c>
      <c r="E17" s="65"/>
      <c r="F17" s="347">
        <f t="shared" ref="F17:K17" si="0">SUM(F14:F16)</f>
        <v>0</v>
      </c>
      <c r="G17" s="347">
        <f t="shared" si="0"/>
        <v>0</v>
      </c>
      <c r="H17" s="348">
        <f t="shared" si="0"/>
        <v>0</v>
      </c>
      <c r="I17" s="349">
        <f t="shared" si="0"/>
        <v>0</v>
      </c>
      <c r="J17" s="347">
        <f t="shared" si="0"/>
        <v>0</v>
      </c>
      <c r="K17" s="347">
        <f t="shared" si="0"/>
        <v>0</v>
      </c>
      <c r="M17" s="347">
        <f>SUM(M14:M16)</f>
        <v>0</v>
      </c>
      <c r="N17" s="348">
        <f>SUM(N14:N16)</f>
        <v>0</v>
      </c>
      <c r="O17" s="349">
        <f>SUM(O14:O16)</f>
        <v>0</v>
      </c>
      <c r="P17" s="347">
        <f>SUM(P14:P16)</f>
        <v>0</v>
      </c>
    </row>
    <row r="18" spans="1:16" s="89" customFormat="1" ht="6" customHeight="1" x14ac:dyDescent="0.2">
      <c r="A18" s="95"/>
      <c r="B18" s="96"/>
      <c r="C18" s="193"/>
      <c r="D18" s="66"/>
      <c r="E18" s="66"/>
      <c r="I18" s="191"/>
      <c r="O18" s="191"/>
    </row>
    <row r="19" spans="1:16" s="89" customFormat="1" ht="12" customHeight="1" x14ac:dyDescent="0.2">
      <c r="A19" s="87">
        <v>4</v>
      </c>
      <c r="B19" s="88" t="s">
        <v>179</v>
      </c>
      <c r="C19" s="116">
        <f>'Costs Detail'!C52</f>
        <v>0</v>
      </c>
      <c r="D19" s="332">
        <f>'Costs Detail'!G52</f>
        <v>0</v>
      </c>
      <c r="E19" s="64"/>
      <c r="F19" s="97">
        <f>'Costs Detail'!R52</f>
        <v>0</v>
      </c>
      <c r="G19" s="97">
        <f>'Costs Detail'!S52</f>
        <v>0</v>
      </c>
      <c r="H19" s="109">
        <f>'Costs Detail'!T52</f>
        <v>0</v>
      </c>
      <c r="I19" s="98">
        <f>'Costs Detail'!U52</f>
        <v>0</v>
      </c>
      <c r="J19" s="97">
        <f>'Costs Detail'!V52</f>
        <v>0</v>
      </c>
      <c r="K19" s="97">
        <f>'Costs Detail'!W52</f>
        <v>0</v>
      </c>
      <c r="M19" s="97">
        <f>'Costs Detail'!Y52</f>
        <v>0</v>
      </c>
      <c r="N19" s="109">
        <f>'Costs Detail'!Z52</f>
        <v>0</v>
      </c>
      <c r="O19" s="98">
        <f>'Costs Detail'!AA52</f>
        <v>0</v>
      </c>
      <c r="P19" s="97">
        <f>'Costs Detail'!AB52</f>
        <v>0</v>
      </c>
    </row>
    <row r="20" spans="1:16" s="89" customFormat="1" ht="12" customHeight="1" x14ac:dyDescent="0.2">
      <c r="A20" s="87">
        <v>5</v>
      </c>
      <c r="B20" s="88" t="s">
        <v>10</v>
      </c>
      <c r="C20" s="116">
        <f>'Costs Detail'!C66</f>
        <v>0</v>
      </c>
      <c r="D20" s="332">
        <f>'Costs Detail'!G66</f>
        <v>0</v>
      </c>
      <c r="E20" s="64"/>
      <c r="F20" s="97">
        <f>'Costs Detail'!R66</f>
        <v>0</v>
      </c>
      <c r="G20" s="97">
        <f>'Costs Detail'!S66</f>
        <v>0</v>
      </c>
      <c r="H20" s="109">
        <f>'Costs Detail'!T66</f>
        <v>0</v>
      </c>
      <c r="I20" s="98">
        <f>'Costs Detail'!U66</f>
        <v>0</v>
      </c>
      <c r="J20" s="97">
        <f>'Costs Detail'!V66</f>
        <v>0</v>
      </c>
      <c r="K20" s="97">
        <f>'Costs Detail'!W66</f>
        <v>0</v>
      </c>
      <c r="M20" s="97">
        <f>'Costs Detail'!Y66</f>
        <v>0</v>
      </c>
      <c r="N20" s="109">
        <f>'Costs Detail'!Z66</f>
        <v>0</v>
      </c>
      <c r="O20" s="98">
        <f>'Costs Detail'!AA66</f>
        <v>0</v>
      </c>
      <c r="P20" s="97">
        <f>'Costs Detail'!AB66</f>
        <v>0</v>
      </c>
    </row>
    <row r="21" spans="1:16" s="89" customFormat="1" ht="12" customHeight="1" x14ac:dyDescent="0.2">
      <c r="A21" s="87">
        <v>6</v>
      </c>
      <c r="B21" s="88" t="s">
        <v>12</v>
      </c>
      <c r="C21" s="116">
        <f>'Costs Detail'!C76</f>
        <v>0</v>
      </c>
      <c r="D21" s="332">
        <f>'Costs Detail'!G76</f>
        <v>0</v>
      </c>
      <c r="E21" s="64"/>
      <c r="F21" s="97">
        <f>'Costs Detail'!R76</f>
        <v>0</v>
      </c>
      <c r="G21" s="97">
        <f>'Costs Detail'!S76</f>
        <v>0</v>
      </c>
      <c r="H21" s="109">
        <f>'Costs Detail'!T76</f>
        <v>0</v>
      </c>
      <c r="I21" s="91">
        <f>'Costs Detail'!U76</f>
        <v>0</v>
      </c>
      <c r="J21" s="90">
        <f>'Costs Detail'!V76</f>
        <v>0</v>
      </c>
      <c r="K21" s="90">
        <f>'Costs Detail'!W76</f>
        <v>0</v>
      </c>
      <c r="M21" s="97">
        <f>'Costs Detail'!Y76</f>
        <v>0</v>
      </c>
      <c r="N21" s="109">
        <f>'Costs Detail'!Z76</f>
        <v>0</v>
      </c>
      <c r="O21" s="91">
        <f>'Costs Detail'!AA76</f>
        <v>0</v>
      </c>
      <c r="P21" s="90">
        <f>'Costs Detail'!AB76</f>
        <v>0</v>
      </c>
    </row>
    <row r="22" spans="1:16" s="89" customFormat="1" ht="12" customHeight="1" x14ac:dyDescent="0.2">
      <c r="A22" s="87">
        <v>7</v>
      </c>
      <c r="B22" s="88" t="s">
        <v>36</v>
      </c>
      <c r="C22" s="116">
        <f>'Costs Detail'!C88</f>
        <v>0</v>
      </c>
      <c r="D22" s="332">
        <f>'Costs Detail'!G88</f>
        <v>0</v>
      </c>
      <c r="E22" s="64"/>
      <c r="F22" s="97">
        <f>'Costs Detail'!R88</f>
        <v>0</v>
      </c>
      <c r="G22" s="97">
        <f>'Costs Detail'!S88</f>
        <v>0</v>
      </c>
      <c r="H22" s="109">
        <f>'Costs Detail'!T88</f>
        <v>0</v>
      </c>
      <c r="I22" s="98">
        <f>'Costs Detail'!U88</f>
        <v>0</v>
      </c>
      <c r="J22" s="97">
        <f>'Costs Detail'!V88</f>
        <v>0</v>
      </c>
      <c r="K22" s="97">
        <f>'Costs Detail'!W88</f>
        <v>0</v>
      </c>
      <c r="M22" s="97">
        <f>'Costs Detail'!Y88</f>
        <v>0</v>
      </c>
      <c r="N22" s="109">
        <f>'Costs Detail'!Z88</f>
        <v>0</v>
      </c>
      <c r="O22" s="98">
        <f>'Costs Detail'!AA88</f>
        <v>0</v>
      </c>
      <c r="P22" s="97">
        <f>'Costs Detail'!AB88</f>
        <v>0</v>
      </c>
    </row>
    <row r="23" spans="1:16" s="89" customFormat="1" ht="12" customHeight="1" x14ac:dyDescent="0.2">
      <c r="A23" s="87">
        <v>8</v>
      </c>
      <c r="B23" s="88" t="s">
        <v>19</v>
      </c>
      <c r="C23" s="116">
        <f>'Costs Detail'!C95</f>
        <v>0</v>
      </c>
      <c r="D23" s="332">
        <f>'Costs Detail'!G95</f>
        <v>0</v>
      </c>
      <c r="E23" s="64"/>
      <c r="F23" s="90">
        <f>'Costs Detail'!R95</f>
        <v>0</v>
      </c>
      <c r="G23" s="90">
        <f>'Costs Detail'!S95</f>
        <v>0</v>
      </c>
      <c r="H23" s="108">
        <f>'Costs Detail'!T95</f>
        <v>0</v>
      </c>
      <c r="I23" s="91">
        <f>'Costs Detail'!U95</f>
        <v>0</v>
      </c>
      <c r="J23" s="90">
        <f>'Costs Detail'!V95</f>
        <v>0</v>
      </c>
      <c r="K23" s="90">
        <f>'Costs Detail'!W95</f>
        <v>0</v>
      </c>
      <c r="M23" s="90">
        <f>'Costs Detail'!Y95</f>
        <v>0</v>
      </c>
      <c r="N23" s="108">
        <f>'Costs Detail'!Z95</f>
        <v>0</v>
      </c>
      <c r="O23" s="91">
        <f>'Costs Detail'!AA95</f>
        <v>0</v>
      </c>
      <c r="P23" s="90">
        <f>'Costs Detail'!AB95</f>
        <v>0</v>
      </c>
    </row>
    <row r="24" spans="1:16" s="89" customFormat="1" ht="12" customHeight="1" x14ac:dyDescent="0.2">
      <c r="A24" s="87">
        <v>9</v>
      </c>
      <c r="B24" s="88" t="s">
        <v>182</v>
      </c>
      <c r="C24" s="116">
        <f>'Costs Detail'!C101</f>
        <v>0</v>
      </c>
      <c r="D24" s="332">
        <f>'Costs Detail'!G101</f>
        <v>0</v>
      </c>
      <c r="E24" s="64"/>
      <c r="F24" s="90">
        <f>'Costs Detail'!R101</f>
        <v>0</v>
      </c>
      <c r="G24" s="90">
        <f>'Costs Detail'!S101</f>
        <v>0</v>
      </c>
      <c r="H24" s="108">
        <f>'Costs Detail'!T101</f>
        <v>0</v>
      </c>
      <c r="I24" s="91">
        <f>'Costs Detail'!U101</f>
        <v>0</v>
      </c>
      <c r="J24" s="90">
        <f>'Costs Detail'!V101</f>
        <v>0</v>
      </c>
      <c r="K24" s="90">
        <f>'Costs Detail'!W101</f>
        <v>0</v>
      </c>
      <c r="M24" s="90">
        <f>'Costs Detail'!Y101</f>
        <v>0</v>
      </c>
      <c r="N24" s="108">
        <f>'Costs Detail'!Z101</f>
        <v>0</v>
      </c>
      <c r="O24" s="91">
        <f>'Costs Detail'!AA101</f>
        <v>0</v>
      </c>
      <c r="P24" s="90">
        <f>'Costs Detail'!AB101</f>
        <v>0</v>
      </c>
    </row>
    <row r="25" spans="1:16" s="89" customFormat="1" ht="12" customHeight="1" x14ac:dyDescent="0.2">
      <c r="A25" s="87">
        <v>10</v>
      </c>
      <c r="B25" s="88" t="s">
        <v>220</v>
      </c>
      <c r="C25" s="116">
        <f>'Costs Detail'!C116</f>
        <v>0</v>
      </c>
      <c r="D25" s="332">
        <f>'Costs Detail'!G116</f>
        <v>0</v>
      </c>
      <c r="E25" s="64"/>
      <c r="F25" s="90">
        <f>'Costs Detail'!R116</f>
        <v>0</v>
      </c>
      <c r="G25" s="90">
        <f>'Costs Detail'!S116</f>
        <v>0</v>
      </c>
      <c r="H25" s="108">
        <f>'Costs Detail'!T116</f>
        <v>0</v>
      </c>
      <c r="I25" s="91">
        <f>'Costs Detail'!U116</f>
        <v>0</v>
      </c>
      <c r="J25" s="90">
        <f>'Costs Detail'!V116</f>
        <v>0</v>
      </c>
      <c r="K25" s="90">
        <f>'Costs Detail'!W116</f>
        <v>0</v>
      </c>
      <c r="M25" s="90">
        <f>'Costs Detail'!Y116</f>
        <v>0</v>
      </c>
      <c r="N25" s="108">
        <f>'Costs Detail'!Z116</f>
        <v>0</v>
      </c>
      <c r="O25" s="91">
        <f>'Costs Detail'!AA116</f>
        <v>0</v>
      </c>
      <c r="P25" s="90">
        <f>'Costs Detail'!AB116</f>
        <v>0</v>
      </c>
    </row>
    <row r="26" spans="1:16" s="94" customFormat="1" ht="12" customHeight="1" x14ac:dyDescent="0.2">
      <c r="A26" s="92"/>
      <c r="B26" s="57" t="s">
        <v>180</v>
      </c>
      <c r="C26" s="345">
        <f>SUM(C19:C25)</f>
        <v>0</v>
      </c>
      <c r="D26" s="346">
        <f>SUM(D19:D25)</f>
        <v>0</v>
      </c>
      <c r="E26" s="99"/>
      <c r="F26" s="347">
        <f t="shared" ref="F26:K26" si="1">SUM(F19:F25)</f>
        <v>0</v>
      </c>
      <c r="G26" s="347">
        <f t="shared" si="1"/>
        <v>0</v>
      </c>
      <c r="H26" s="348">
        <f t="shared" si="1"/>
        <v>0</v>
      </c>
      <c r="I26" s="349">
        <f t="shared" si="1"/>
        <v>0</v>
      </c>
      <c r="J26" s="347">
        <f t="shared" si="1"/>
        <v>0</v>
      </c>
      <c r="K26" s="347">
        <f t="shared" si="1"/>
        <v>0</v>
      </c>
      <c r="M26" s="347">
        <f>SUM(M19:M25)</f>
        <v>0</v>
      </c>
      <c r="N26" s="348">
        <f>SUM(N19:N25)</f>
        <v>0</v>
      </c>
      <c r="O26" s="349">
        <f>SUM(O19:O25)</f>
        <v>0</v>
      </c>
      <c r="P26" s="347">
        <f>SUM(P19:P25)</f>
        <v>0</v>
      </c>
    </row>
    <row r="27" spans="1:16" s="89" customFormat="1" ht="6" customHeight="1" x14ac:dyDescent="0.2">
      <c r="A27" s="95"/>
      <c r="B27" s="67"/>
      <c r="C27" s="100"/>
      <c r="D27" s="194"/>
      <c r="E27" s="100"/>
      <c r="I27" s="191"/>
      <c r="N27" s="191"/>
    </row>
    <row r="28" spans="1:16" s="89" customFormat="1" ht="12" customHeight="1" x14ac:dyDescent="0.2">
      <c r="A28" s="87">
        <v>11</v>
      </c>
      <c r="B28" s="88" t="s">
        <v>177</v>
      </c>
      <c r="C28" s="116">
        <f>'Costs Detail'!C131</f>
        <v>0</v>
      </c>
      <c r="D28" s="332">
        <f>'Costs Detail'!G131</f>
        <v>0</v>
      </c>
      <c r="E28" s="64"/>
      <c r="F28" s="90">
        <f>'Costs Detail'!R131</f>
        <v>0</v>
      </c>
      <c r="G28" s="90">
        <f>'Costs Detail'!S131</f>
        <v>0</v>
      </c>
      <c r="H28" s="108">
        <f>'Costs Detail'!T131</f>
        <v>0</v>
      </c>
      <c r="I28" s="91">
        <f>'Costs Detail'!U131</f>
        <v>0</v>
      </c>
      <c r="J28" s="90">
        <f>'Costs Detail'!V131</f>
        <v>0</v>
      </c>
      <c r="K28" s="90">
        <f>'Costs Detail'!W131</f>
        <v>0</v>
      </c>
      <c r="M28" s="90">
        <f>'Costs Detail'!Y131</f>
        <v>0</v>
      </c>
      <c r="N28" s="108">
        <f>'Costs Detail'!Z131</f>
        <v>0</v>
      </c>
      <c r="O28" s="91">
        <f>'Costs Detail'!AA131</f>
        <v>0</v>
      </c>
      <c r="P28" s="90">
        <f>'Costs Detail'!AB131</f>
        <v>0</v>
      </c>
    </row>
    <row r="29" spans="1:16" s="89" customFormat="1" ht="12" customHeight="1" x14ac:dyDescent="0.2">
      <c r="A29" s="87">
        <v>12</v>
      </c>
      <c r="B29" s="88" t="s">
        <v>42</v>
      </c>
      <c r="C29" s="116">
        <f>'Costs Detail'!C147</f>
        <v>0</v>
      </c>
      <c r="D29" s="332">
        <f>'Costs Detail'!G147</f>
        <v>0</v>
      </c>
      <c r="E29" s="64"/>
      <c r="F29" s="90">
        <f>'Costs Detail'!R147</f>
        <v>0</v>
      </c>
      <c r="G29" s="90">
        <f>'Costs Detail'!S147</f>
        <v>0</v>
      </c>
      <c r="H29" s="108">
        <f>'Costs Detail'!T147</f>
        <v>0</v>
      </c>
      <c r="I29" s="91">
        <f>'Costs Detail'!U147</f>
        <v>0</v>
      </c>
      <c r="J29" s="90">
        <f>'Costs Detail'!V147</f>
        <v>0</v>
      </c>
      <c r="K29" s="90">
        <f>'Costs Detail'!W147</f>
        <v>0</v>
      </c>
      <c r="M29" s="90">
        <f>'Costs Detail'!Y147</f>
        <v>0</v>
      </c>
      <c r="N29" s="108">
        <f>'Costs Detail'!Z147</f>
        <v>0</v>
      </c>
      <c r="O29" s="91">
        <f>'Costs Detail'!AA147</f>
        <v>0</v>
      </c>
      <c r="P29" s="90">
        <f>'Costs Detail'!AB147</f>
        <v>0</v>
      </c>
    </row>
    <row r="30" spans="1:16" s="94" customFormat="1" ht="12" customHeight="1" x14ac:dyDescent="0.2">
      <c r="A30" s="92"/>
      <c r="B30" s="57" t="s">
        <v>67</v>
      </c>
      <c r="C30" s="344">
        <f>SUM(C28:C29)</f>
        <v>0</v>
      </c>
      <c r="D30" s="343">
        <f>SUM(D28:D29)</f>
        <v>0</v>
      </c>
      <c r="E30" s="65"/>
      <c r="F30" s="347">
        <f t="shared" ref="F30:K30" si="2">SUM(F28:F29)</f>
        <v>0</v>
      </c>
      <c r="G30" s="347">
        <f t="shared" si="2"/>
        <v>0</v>
      </c>
      <c r="H30" s="348">
        <f t="shared" si="2"/>
        <v>0</v>
      </c>
      <c r="I30" s="349">
        <f t="shared" si="2"/>
        <v>0</v>
      </c>
      <c r="J30" s="347">
        <f t="shared" si="2"/>
        <v>0</v>
      </c>
      <c r="K30" s="347">
        <f t="shared" si="2"/>
        <v>0</v>
      </c>
      <c r="M30" s="347">
        <f>SUM(M28:M29)</f>
        <v>0</v>
      </c>
      <c r="N30" s="348">
        <f>SUM(N28:N29)</f>
        <v>0</v>
      </c>
      <c r="O30" s="349">
        <f>SUM(O28:O29)</f>
        <v>0</v>
      </c>
      <c r="P30" s="347">
        <f>SUM(P28:P29)</f>
        <v>0</v>
      </c>
    </row>
    <row r="31" spans="1:16" s="89" customFormat="1" ht="6" customHeight="1" x14ac:dyDescent="0.2">
      <c r="A31" s="95"/>
      <c r="B31" s="67"/>
      <c r="C31" s="193"/>
      <c r="D31" s="66"/>
      <c r="E31" s="66"/>
      <c r="I31" s="191"/>
      <c r="N31" s="191"/>
    </row>
    <row r="32" spans="1:16" s="89" customFormat="1" ht="12" customHeight="1" x14ac:dyDescent="0.2">
      <c r="A32" s="87">
        <v>15</v>
      </c>
      <c r="B32" s="88" t="s">
        <v>178</v>
      </c>
      <c r="C32" s="116">
        <f>'Costs Detail'!C163</f>
        <v>0</v>
      </c>
      <c r="D32" s="332">
        <f>'Costs Detail'!G163</f>
        <v>0</v>
      </c>
      <c r="E32" s="64"/>
      <c r="F32" s="90">
        <f>'Costs Detail'!R163</f>
        <v>0</v>
      </c>
      <c r="G32" s="90">
        <f>'Costs Detail'!S163</f>
        <v>0</v>
      </c>
      <c r="H32" s="108">
        <f>'Costs Detail'!T163</f>
        <v>0</v>
      </c>
      <c r="I32" s="91">
        <f>'Costs Detail'!U163</f>
        <v>0</v>
      </c>
      <c r="J32" s="90">
        <f>'Costs Detail'!V163</f>
        <v>0</v>
      </c>
      <c r="K32" s="90">
        <f>'Costs Detail'!W163</f>
        <v>0</v>
      </c>
      <c r="M32" s="90">
        <f>'Costs Detail'!Y163</f>
        <v>0</v>
      </c>
      <c r="N32" s="108">
        <f>'Costs Detail'!Z163</f>
        <v>0</v>
      </c>
      <c r="O32" s="91">
        <f>'Costs Detail'!AA163</f>
        <v>0</v>
      </c>
      <c r="P32" s="90">
        <f>'Costs Detail'!AB163</f>
        <v>0</v>
      </c>
    </row>
    <row r="33" spans="1:16" s="89" customFormat="1" ht="12" customHeight="1" x14ac:dyDescent="0.2">
      <c r="A33" s="101"/>
      <c r="B33" s="57" t="s">
        <v>168</v>
      </c>
      <c r="C33" s="344">
        <f>SUM(C32:C32)</f>
        <v>0</v>
      </c>
      <c r="D33" s="343">
        <f>SUM(D32:D32)</f>
        <v>0</v>
      </c>
      <c r="E33" s="65"/>
      <c r="F33" s="347">
        <f t="shared" ref="F33:K33" si="3">F32</f>
        <v>0</v>
      </c>
      <c r="G33" s="347">
        <f t="shared" si="3"/>
        <v>0</v>
      </c>
      <c r="H33" s="348">
        <f t="shared" si="3"/>
        <v>0</v>
      </c>
      <c r="I33" s="349">
        <f t="shared" si="3"/>
        <v>0</v>
      </c>
      <c r="J33" s="347">
        <f t="shared" si="3"/>
        <v>0</v>
      </c>
      <c r="K33" s="347">
        <f t="shared" si="3"/>
        <v>0</v>
      </c>
      <c r="M33" s="347">
        <f>M32</f>
        <v>0</v>
      </c>
      <c r="N33" s="348">
        <f>N32</f>
        <v>0</v>
      </c>
      <c r="O33" s="349">
        <f>O32</f>
        <v>0</v>
      </c>
      <c r="P33" s="347">
        <f>P32</f>
        <v>0</v>
      </c>
    </row>
    <row r="34" spans="1:16" s="89" customFormat="1" ht="6" customHeight="1" x14ac:dyDescent="0.2">
      <c r="A34" s="102"/>
      <c r="B34" s="67"/>
      <c r="C34" s="193"/>
      <c r="D34" s="66"/>
      <c r="E34" s="66"/>
      <c r="I34" s="191"/>
      <c r="N34" s="191"/>
    </row>
    <row r="35" spans="1:16" s="94" customFormat="1" ht="12" customHeight="1" x14ac:dyDescent="0.2">
      <c r="A35" s="103" t="s">
        <v>1</v>
      </c>
      <c r="B35" s="93" t="s">
        <v>43</v>
      </c>
      <c r="C35" s="344">
        <f>'Costs Detail'!C167</f>
        <v>0</v>
      </c>
      <c r="D35" s="343">
        <f>'Costs Detail'!G167</f>
        <v>0</v>
      </c>
      <c r="E35" s="65"/>
      <c r="F35" s="347" t="str">
        <f>'Costs Detail'!R167</f>
        <v>0</v>
      </c>
      <c r="G35" s="347" t="str">
        <f>'Costs Detail'!S167</f>
        <v>0</v>
      </c>
      <c r="H35" s="348" t="str">
        <f>'Costs Detail'!T167</f>
        <v>0</v>
      </c>
      <c r="I35" s="349" t="str">
        <f>'Costs Detail'!U167</f>
        <v>0</v>
      </c>
      <c r="J35" s="347" t="str">
        <f>'Costs Detail'!V167</f>
        <v>0</v>
      </c>
      <c r="K35" s="347" t="str">
        <f>'Costs Detail'!W167</f>
        <v>0</v>
      </c>
      <c r="M35" s="347">
        <f>'Costs Detail'!Y167</f>
        <v>0</v>
      </c>
      <c r="N35" s="348" t="str">
        <f>'Costs Detail'!Z167</f>
        <v>0</v>
      </c>
      <c r="O35" s="349">
        <f>'Costs Detail'!AA167</f>
        <v>0</v>
      </c>
      <c r="P35" s="347" t="str">
        <f>'Costs Detail'!AB167</f>
        <v>0</v>
      </c>
    </row>
    <row r="36" spans="1:16" s="89" customFormat="1" ht="6" customHeight="1" x14ac:dyDescent="0.2">
      <c r="A36" s="102"/>
      <c r="B36" s="96"/>
      <c r="C36" s="192"/>
      <c r="D36" s="68"/>
      <c r="E36" s="68"/>
      <c r="H36" s="330"/>
      <c r="O36" s="330"/>
    </row>
    <row r="37" spans="1:16" s="94" customFormat="1" ht="12" customHeight="1" x14ac:dyDescent="0.2">
      <c r="A37" s="103" t="s">
        <v>167</v>
      </c>
      <c r="B37" s="93" t="s">
        <v>44</v>
      </c>
      <c r="C37" s="344">
        <f>'Costs Detail'!C169</f>
        <v>0</v>
      </c>
      <c r="D37" s="343">
        <f>'Costs Detail'!G169</f>
        <v>0</v>
      </c>
      <c r="E37" s="329"/>
      <c r="F37" s="347" t="str">
        <f>'Costs Detail'!R169</f>
        <v>0</v>
      </c>
      <c r="G37" s="347" t="str">
        <f>'Costs Detail'!S169</f>
        <v>0</v>
      </c>
      <c r="H37" s="348" t="str">
        <f>'Costs Detail'!T169</f>
        <v>0</v>
      </c>
      <c r="I37" s="349" t="str">
        <f>'Costs Detail'!U169</f>
        <v>0</v>
      </c>
      <c r="J37" s="347" t="str">
        <f>'Costs Detail'!V169</f>
        <v>0</v>
      </c>
      <c r="K37" s="347" t="str">
        <f>'Costs Detail'!W169</f>
        <v>0</v>
      </c>
      <c r="M37" s="347">
        <f>'Costs Detail'!Y169</f>
        <v>0</v>
      </c>
      <c r="N37" s="348" t="str">
        <f>'Costs Detail'!Z169</f>
        <v>0</v>
      </c>
      <c r="O37" s="349">
        <f>'Costs Detail'!AA169</f>
        <v>0</v>
      </c>
      <c r="P37" s="347" t="str">
        <f>'Costs Detail'!AB169</f>
        <v>0</v>
      </c>
    </row>
    <row r="38" spans="1:16" s="89" customFormat="1" ht="6" customHeight="1" x14ac:dyDescent="0.2">
      <c r="A38" s="102"/>
      <c r="B38" s="96"/>
      <c r="C38" s="320"/>
      <c r="D38" s="68"/>
      <c r="E38" s="68"/>
      <c r="N38" s="96"/>
    </row>
    <row r="39" spans="1:16" x14ac:dyDescent="0.2">
      <c r="F39" s="135">
        <f>'Costs Detail'!R172</f>
        <v>0</v>
      </c>
      <c r="G39" s="135">
        <f>'Costs Detail'!S172</f>
        <v>0</v>
      </c>
      <c r="H39" s="136">
        <f>'Costs Detail'!T172</f>
        <v>0</v>
      </c>
      <c r="I39" s="137">
        <f>'Costs Detail'!U172</f>
        <v>0</v>
      </c>
      <c r="J39" s="135">
        <f>'Costs Detail'!V172</f>
        <v>0</v>
      </c>
      <c r="K39" s="135">
        <f>'Costs Detail'!W172</f>
        <v>0</v>
      </c>
      <c r="L39" s="86"/>
      <c r="M39" s="135">
        <f>'Costs Detail'!Y172</f>
        <v>0</v>
      </c>
      <c r="N39" s="331">
        <f>'Costs Detail'!Z172</f>
        <v>0</v>
      </c>
      <c r="O39" s="137">
        <f>'Costs Detail'!AA172</f>
        <v>0</v>
      </c>
      <c r="P39" s="135">
        <f>'Costs Detail'!AB172</f>
        <v>0</v>
      </c>
    </row>
    <row r="40" spans="1:16" ht="6" customHeight="1" x14ac:dyDescent="0.2"/>
    <row r="41" spans="1:16" s="94" customFormat="1" ht="12" customHeight="1" thickBot="1" x14ac:dyDescent="0.25">
      <c r="A41" s="132"/>
      <c r="B41" s="436" t="s">
        <v>337</v>
      </c>
      <c r="C41" s="198">
        <f>'Costs Detail'!C172</f>
        <v>0</v>
      </c>
      <c r="D41" s="134">
        <f>'Costs Detail'!G172</f>
        <v>0</v>
      </c>
      <c r="E41" s="86"/>
      <c r="F41" s="477">
        <f>SUM(F39:H39)</f>
        <v>0</v>
      </c>
      <c r="G41" s="478"/>
      <c r="H41" s="479"/>
      <c r="I41" s="480">
        <f>SUM(I39:K39)</f>
        <v>0</v>
      </c>
      <c r="J41" s="478"/>
      <c r="K41" s="481"/>
      <c r="M41" s="477">
        <f>SUM(M39:N39)</f>
        <v>0</v>
      </c>
      <c r="N41" s="478"/>
      <c r="O41" s="482">
        <f>SUM(O39:P39)</f>
        <v>0</v>
      </c>
      <c r="P41" s="481"/>
    </row>
    <row r="42" spans="1:16" ht="12" customHeight="1" thickTop="1" x14ac:dyDescent="0.2">
      <c r="A42" s="326"/>
      <c r="B42" s="319"/>
      <c r="C42" s="325"/>
      <c r="D42" s="325"/>
      <c r="E42" s="104"/>
      <c r="F42" s="84"/>
      <c r="G42" s="71"/>
      <c r="H42" s="71"/>
      <c r="I42" s="199"/>
      <c r="J42" s="104"/>
      <c r="L42" s="104"/>
      <c r="M42" s="84"/>
      <c r="N42" s="71"/>
      <c r="O42" s="199"/>
    </row>
    <row r="43" spans="1:16" s="71" customFormat="1" x14ac:dyDescent="0.2">
      <c r="A43" s="103" t="s">
        <v>80</v>
      </c>
      <c r="B43" s="434" t="s">
        <v>339</v>
      </c>
      <c r="C43" s="341">
        <f>'Costs Detail'!C174</f>
        <v>0</v>
      </c>
      <c r="D43" s="341">
        <f>'Costs Detail'!G174</f>
        <v>0</v>
      </c>
      <c r="E43" s="325"/>
      <c r="F43" s="85"/>
      <c r="G43" s="85"/>
      <c r="H43" s="85"/>
      <c r="I43" s="85"/>
      <c r="J43" s="85"/>
      <c r="K43" s="85"/>
      <c r="L43" s="85"/>
      <c r="M43" s="85"/>
      <c r="N43" s="85"/>
      <c r="O43" s="85"/>
      <c r="P43" s="85"/>
    </row>
    <row r="44" spans="1:16" s="71" customFormat="1" x14ac:dyDescent="0.2">
      <c r="A44" s="101"/>
      <c r="B44" s="435"/>
      <c r="C44" s="333"/>
      <c r="D44" s="333"/>
      <c r="E44" s="325"/>
      <c r="F44" s="85"/>
      <c r="G44" s="85"/>
      <c r="H44" s="85"/>
      <c r="I44" s="85"/>
      <c r="J44" s="85"/>
      <c r="K44" s="85"/>
      <c r="L44" s="85"/>
      <c r="M44" s="85"/>
      <c r="N44" s="85"/>
      <c r="O44" s="85"/>
      <c r="P44" s="85"/>
    </row>
    <row r="45" spans="1:16" s="71" customFormat="1" ht="12.75" thickBot="1" x14ac:dyDescent="0.25">
      <c r="A45" s="101"/>
      <c r="B45" s="431" t="s">
        <v>338</v>
      </c>
      <c r="C45" s="198">
        <f>'Costs Detail'!C176</f>
        <v>0</v>
      </c>
      <c r="D45" s="134">
        <f>'Costs Detail'!G176</f>
        <v>0</v>
      </c>
      <c r="E45" s="325"/>
      <c r="F45" s="85"/>
      <c r="G45" s="85"/>
      <c r="H45" s="85"/>
      <c r="I45" s="85"/>
      <c r="J45" s="85"/>
      <c r="K45" s="85"/>
      <c r="L45" s="85"/>
      <c r="M45" s="85"/>
      <c r="N45" s="85"/>
      <c r="O45" s="85"/>
      <c r="P45" s="85"/>
    </row>
    <row r="46" spans="1:16" s="71" customFormat="1" ht="12.75" thickTop="1" x14ac:dyDescent="0.2">
      <c r="A46" s="101"/>
      <c r="B46" s="435"/>
      <c r="C46" s="333"/>
      <c r="D46" s="333"/>
      <c r="E46" s="325"/>
      <c r="F46" s="85"/>
      <c r="G46" s="85"/>
      <c r="H46" s="85"/>
      <c r="I46" s="85"/>
      <c r="J46" s="85"/>
      <c r="K46" s="85"/>
      <c r="L46" s="85"/>
      <c r="M46" s="85"/>
      <c r="N46" s="85"/>
      <c r="O46" s="85"/>
      <c r="P46" s="85"/>
    </row>
    <row r="47" spans="1:16" s="328" customFormat="1" ht="12.75" x14ac:dyDescent="0.2">
      <c r="A47" s="326"/>
      <c r="B47" s="319"/>
      <c r="C47" s="325"/>
      <c r="D47" s="325"/>
      <c r="E47" s="325"/>
      <c r="F47" s="327"/>
      <c r="G47" s="439"/>
      <c r="H47" s="439"/>
      <c r="I47" s="327"/>
      <c r="J47" s="439"/>
      <c r="K47" s="439"/>
      <c r="M47" s="327"/>
      <c r="N47" s="327"/>
      <c r="O47" s="327"/>
      <c r="P47" s="327"/>
    </row>
    <row r="48" spans="1:16" s="328" customFormat="1" ht="12.75" x14ac:dyDescent="0.2">
      <c r="A48" s="104" t="str">
        <f>IF(OR(SUM(F39:H39)&lt;&gt;C41,SUM(I39:K39)&lt;&gt;D41),"COST ALLOCATION - There is a cost allocation error. Please ensure all lines in the cost report Detail are allocated to 'Internal', 'Related', 'External', 'Not budgeted' or 'No cost' for both Budget and Total Costs.","")</f>
        <v/>
      </c>
      <c r="B48" s="84"/>
      <c r="C48" s="84"/>
      <c r="D48" s="84"/>
      <c r="E48" s="325"/>
      <c r="F48" s="327"/>
      <c r="G48" s="439"/>
      <c r="H48" s="439"/>
      <c r="I48" s="327"/>
      <c r="J48" s="439"/>
      <c r="K48" s="439"/>
    </row>
    <row r="49" spans="1:16" x14ac:dyDescent="0.2">
      <c r="A49" s="104" t="str">
        <f>IF(OR(SUM(M39:N39)&lt;&gt;C41,SUM(O39:P39)&lt;&gt;D41),"COST ORIGIN - There is a cost origin error. Please ensure all lines in the cost report Detail are allocated to 'Canadian', 'Non-Canadian', 'Not budgeted' or 'No cost' for both Budget and Total Costs.","")</f>
        <v/>
      </c>
      <c r="F49" s="334"/>
      <c r="G49" s="335"/>
      <c r="H49" s="334"/>
      <c r="I49" s="334"/>
      <c r="J49" s="334"/>
      <c r="K49" s="334"/>
    </row>
    <row r="50" spans="1:16" x14ac:dyDescent="0.2">
      <c r="A50" s="104"/>
      <c r="F50" s="334"/>
      <c r="G50" s="335"/>
      <c r="H50" s="334"/>
      <c r="I50" s="334"/>
      <c r="J50" s="334"/>
      <c r="K50" s="334"/>
    </row>
    <row r="51" spans="1:16" x14ac:dyDescent="0.2">
      <c r="A51" s="358"/>
      <c r="B51" s="206"/>
      <c r="C51" s="206"/>
      <c r="D51" s="206"/>
      <c r="E51" s="206"/>
      <c r="F51" s="359"/>
      <c r="G51" s="360"/>
      <c r="H51" s="359"/>
      <c r="I51" s="359"/>
      <c r="J51" s="359"/>
      <c r="K51" s="359"/>
    </row>
    <row r="52" spans="1:16" x14ac:dyDescent="0.2">
      <c r="A52" s="358"/>
      <c r="B52" s="206"/>
      <c r="C52" s="206"/>
      <c r="D52" s="206"/>
      <c r="E52" s="206"/>
      <c r="F52" s="359"/>
      <c r="G52" s="360"/>
      <c r="H52" s="359"/>
      <c r="I52" s="359"/>
      <c r="J52" s="359"/>
      <c r="K52" s="359"/>
    </row>
    <row r="53" spans="1:16" s="71" customFormat="1" x14ac:dyDescent="0.2">
      <c r="A53" s="358"/>
      <c r="B53" s="206"/>
      <c r="C53" s="361"/>
      <c r="D53" s="206"/>
      <c r="E53" s="362"/>
      <c r="F53" s="361"/>
      <c r="G53" s="361"/>
      <c r="H53" s="361"/>
      <c r="I53" s="361"/>
      <c r="J53" s="361"/>
      <c r="K53" s="361"/>
    </row>
    <row r="54" spans="1:16" x14ac:dyDescent="0.2">
      <c r="A54" s="363"/>
      <c r="B54" s="357"/>
      <c r="C54" s="357"/>
      <c r="D54" s="206"/>
      <c r="E54" s="206"/>
      <c r="F54" s="207"/>
      <c r="G54" s="207"/>
      <c r="H54" s="69"/>
      <c r="I54" s="69"/>
      <c r="J54" s="69"/>
      <c r="K54" s="69"/>
      <c r="N54" s="84"/>
      <c r="O54" s="85"/>
    </row>
    <row r="55" spans="1:16" x14ac:dyDescent="0.2">
      <c r="A55" s="206"/>
      <c r="B55" s="206" t="s">
        <v>236</v>
      </c>
      <c r="C55" s="208"/>
      <c r="D55" s="208"/>
      <c r="E55" s="206"/>
      <c r="F55" s="209" t="s">
        <v>244</v>
      </c>
      <c r="G55" s="210"/>
      <c r="H55" s="69"/>
      <c r="I55" s="69"/>
      <c r="J55" s="69"/>
      <c r="K55" s="69"/>
      <c r="L55" s="114"/>
      <c r="M55" s="114"/>
      <c r="N55" s="114"/>
      <c r="O55" s="114"/>
      <c r="P55" s="114"/>
    </row>
    <row r="56" spans="1:16" s="71" customFormat="1" ht="33" customHeight="1" x14ac:dyDescent="0.2">
      <c r="A56" s="105"/>
      <c r="B56" s="105"/>
      <c r="C56" s="105"/>
      <c r="D56" s="105"/>
      <c r="E56" s="69"/>
      <c r="F56" s="105"/>
      <c r="G56" s="105"/>
      <c r="H56" s="105"/>
    </row>
    <row r="57" spans="1:16" s="71" customFormat="1" x14ac:dyDescent="0.2">
      <c r="A57" s="105"/>
      <c r="B57" s="105"/>
      <c r="C57" s="105"/>
      <c r="D57" s="105"/>
      <c r="E57" s="69"/>
      <c r="F57" s="105"/>
      <c r="G57" s="105"/>
      <c r="H57" s="105"/>
      <c r="I57" s="105"/>
    </row>
    <row r="58" spans="1:16" s="71" customFormat="1" x14ac:dyDescent="0.2">
      <c r="A58" s="105"/>
      <c r="B58" s="105"/>
      <c r="C58" s="105"/>
      <c r="D58" s="105"/>
      <c r="E58" s="105"/>
      <c r="F58" s="105"/>
      <c r="G58" s="105"/>
      <c r="H58" s="105"/>
      <c r="I58" s="105"/>
      <c r="M58" s="105"/>
      <c r="N58" s="105"/>
    </row>
    <row r="59" spans="1:16" s="71" customFormat="1" x14ac:dyDescent="0.2">
      <c r="A59" s="105"/>
      <c r="B59" s="105"/>
      <c r="C59" s="105"/>
      <c r="D59" s="105"/>
      <c r="E59" s="105"/>
      <c r="F59" s="105"/>
      <c r="G59" s="105"/>
      <c r="H59" s="105"/>
      <c r="I59" s="105"/>
      <c r="N59" s="105"/>
      <c r="O59" s="105"/>
    </row>
    <row r="60" spans="1:16" s="71" customFormat="1" x14ac:dyDescent="0.2">
      <c r="A60" s="105"/>
      <c r="B60" s="105"/>
      <c r="C60" s="105"/>
      <c r="D60" s="105"/>
      <c r="E60" s="105"/>
      <c r="F60" s="105"/>
      <c r="G60" s="105"/>
      <c r="H60" s="105"/>
      <c r="I60" s="105"/>
      <c r="N60" s="105"/>
      <c r="O60" s="105"/>
    </row>
    <row r="61" spans="1:16" s="71" customFormat="1" x14ac:dyDescent="0.2">
      <c r="A61" s="106"/>
      <c r="B61" s="106"/>
      <c r="C61" s="106"/>
      <c r="D61" s="106"/>
      <c r="E61" s="105"/>
      <c r="F61" s="106"/>
      <c r="G61" s="106"/>
      <c r="H61" s="106"/>
      <c r="I61" s="106"/>
      <c r="N61" s="105"/>
      <c r="O61" s="105"/>
    </row>
    <row r="62" spans="1:16" s="71" customFormat="1" x14ac:dyDescent="0.2">
      <c r="E62" s="105"/>
      <c r="H62" s="84"/>
      <c r="N62" s="105"/>
      <c r="O62" s="105"/>
    </row>
    <row r="63" spans="1:16" s="71" customFormat="1" ht="12.75" customHeight="1" x14ac:dyDescent="0.2">
      <c r="A63" s="85"/>
      <c r="B63" s="85"/>
      <c r="C63" s="85"/>
      <c r="D63" s="85"/>
      <c r="E63" s="106"/>
      <c r="F63" s="85"/>
      <c r="G63" s="85"/>
      <c r="H63" s="84"/>
      <c r="I63" s="85"/>
      <c r="J63" s="85"/>
      <c r="K63" s="85"/>
      <c r="N63" s="106"/>
      <c r="O63" s="106"/>
    </row>
    <row r="64" spans="1:16" s="71" customFormat="1" x14ac:dyDescent="0.2">
      <c r="A64" s="85"/>
      <c r="B64" s="85"/>
      <c r="C64" s="85"/>
      <c r="D64" s="85"/>
      <c r="F64" s="85"/>
      <c r="G64" s="85"/>
      <c r="H64" s="84"/>
      <c r="I64" s="85"/>
      <c r="J64" s="85"/>
      <c r="K64" s="85"/>
      <c r="O64" s="84"/>
    </row>
  </sheetData>
  <sheetProtection algorithmName="SHA-512" hashValue="As0DGSya/TdplE5zyab4GU+Z/fipgTuhdMwiMRcVzXIoak7uw1hog/hXuVUs2XK0x61D71//4PP8vnqnEeE9fg==" saltValue="jOvmMXsy6N9YKyt5iFpKqQ==" spinCount="100000" sheet="1" selectLockedCells="1"/>
  <mergeCells count="8">
    <mergeCell ref="M12:N12"/>
    <mergeCell ref="O12:P12"/>
    <mergeCell ref="I12:K12"/>
    <mergeCell ref="F12:H12"/>
    <mergeCell ref="F41:H41"/>
    <mergeCell ref="I41:K41"/>
    <mergeCell ref="M41:N41"/>
    <mergeCell ref="O41:P41"/>
  </mergeCells>
  <pageMargins left="0.55118110236220474" right="0.55118110236220474" top="1.1811023622047245" bottom="0.98425196850393704" header="0.51181102362204722" footer="0.51181102362204722"/>
  <pageSetup scale="61" orientation="landscape"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05"/>
  <sheetViews>
    <sheetView showGridLines="0" zoomScaleNormal="100" workbookViewId="0">
      <pane ySplit="11" topLeftCell="A12" activePane="bottomLeft" state="frozen"/>
      <selection pane="bottomLeft" activeCell="I99" sqref="I99"/>
    </sheetView>
  </sheetViews>
  <sheetFormatPr baseColWidth="10" defaultColWidth="11.42578125" defaultRowHeight="12" customHeight="1" x14ac:dyDescent="0.2"/>
  <cols>
    <col min="1" max="1" width="7.7109375" style="25" customWidth="1"/>
    <col min="2" max="2" width="52" style="43" customWidth="1"/>
    <col min="3" max="3" width="11.7109375" style="38" customWidth="1"/>
    <col min="4" max="4" width="2.28515625" style="38" customWidth="1"/>
    <col min="5" max="6" width="12.85546875" style="38" customWidth="1"/>
    <col min="7" max="7" width="12.85546875" style="39" customWidth="1"/>
    <col min="8" max="8" width="14.5703125" style="39" customWidth="1"/>
    <col min="9" max="9" width="15.85546875" style="8" customWidth="1"/>
    <col min="10" max="12" width="12.85546875" style="8" customWidth="1"/>
    <col min="13" max="13" width="16.42578125" style="11" customWidth="1"/>
    <col min="14" max="16" width="12.85546875" style="8" customWidth="1"/>
    <col min="17" max="17" width="5.7109375" style="8" customWidth="1"/>
    <col min="18" max="23" width="10.7109375" style="8" customWidth="1"/>
    <col min="24" max="24" width="4.28515625" style="8" customWidth="1"/>
    <col min="25" max="28" width="10.7109375" style="11" customWidth="1"/>
    <col min="29" max="16384" width="11.42578125" style="8"/>
  </cols>
  <sheetData>
    <row r="1" spans="1:35" ht="12" customHeight="1" x14ac:dyDescent="0.2">
      <c r="A1" s="143"/>
      <c r="B1" s="143"/>
      <c r="C1" s="143"/>
      <c r="D1" s="143"/>
      <c r="E1" s="143"/>
      <c r="F1" s="143"/>
      <c r="G1" s="143"/>
      <c r="H1" s="143"/>
      <c r="I1" s="143"/>
      <c r="J1" s="143"/>
      <c r="K1" s="143"/>
      <c r="L1" s="143"/>
      <c r="M1" s="143"/>
      <c r="N1" s="143"/>
      <c r="O1" s="143"/>
      <c r="P1" s="143"/>
    </row>
    <row r="2" spans="1:35" ht="12" customHeight="1" x14ac:dyDescent="0.2">
      <c r="A2" s="144"/>
      <c r="B2" s="144"/>
      <c r="C2" s="144"/>
      <c r="D2" s="144"/>
      <c r="E2" s="144"/>
      <c r="F2" s="144"/>
      <c r="G2" s="144"/>
      <c r="H2" s="144"/>
      <c r="I2" s="144"/>
      <c r="J2" s="144"/>
      <c r="K2" s="144"/>
      <c r="L2" s="144"/>
      <c r="M2" s="144"/>
      <c r="N2" s="144"/>
      <c r="O2" s="144"/>
      <c r="P2" s="144"/>
    </row>
    <row r="3" spans="1:35" ht="12.75" customHeight="1" x14ac:dyDescent="0.2">
      <c r="F3" s="139" t="s">
        <v>340</v>
      </c>
      <c r="G3" s="522" t="s">
        <v>318</v>
      </c>
      <c r="H3" s="523"/>
      <c r="I3" s="523"/>
      <c r="N3" s="138"/>
      <c r="O3" s="139"/>
      <c r="P3" s="139" t="s">
        <v>223</v>
      </c>
    </row>
    <row r="4" spans="1:35" ht="12.75" customHeight="1" x14ac:dyDescent="0.2">
      <c r="F4" s="139" t="s">
        <v>225</v>
      </c>
      <c r="G4" s="524" t="s">
        <v>318</v>
      </c>
      <c r="H4" s="525"/>
      <c r="I4" s="525"/>
      <c r="N4" s="139"/>
      <c r="O4" s="139"/>
      <c r="P4" s="139" t="s">
        <v>359</v>
      </c>
    </row>
    <row r="5" spans="1:35" ht="12.75" customHeight="1" x14ac:dyDescent="0.2">
      <c r="F5" s="139" t="s">
        <v>226</v>
      </c>
      <c r="G5" s="524" t="s">
        <v>318</v>
      </c>
      <c r="H5" s="525"/>
      <c r="I5" s="525"/>
      <c r="N5" s="138"/>
      <c r="O5" s="139"/>
      <c r="P5" s="139" t="s">
        <v>224</v>
      </c>
    </row>
    <row r="6" spans="1:35" ht="12.75" customHeight="1" x14ac:dyDescent="0.2">
      <c r="F6" s="139" t="s">
        <v>40</v>
      </c>
      <c r="G6" s="524" t="s">
        <v>318</v>
      </c>
      <c r="H6" s="525"/>
      <c r="I6" s="525"/>
      <c r="N6" s="139"/>
      <c r="O6" s="139"/>
      <c r="P6" s="139" t="s">
        <v>347</v>
      </c>
    </row>
    <row r="7" spans="1:35" ht="12.75" customHeight="1" x14ac:dyDescent="0.2">
      <c r="N7" s="138"/>
      <c r="O7" s="139"/>
      <c r="P7" s="139"/>
    </row>
    <row r="8" spans="1:35" ht="12.75" customHeight="1" thickBot="1" x14ac:dyDescent="0.25">
      <c r="N8" s="131"/>
      <c r="O8" s="131"/>
      <c r="P8" s="131"/>
    </row>
    <row r="9" spans="1:35" s="53" customFormat="1" ht="23.25" customHeight="1" x14ac:dyDescent="0.2">
      <c r="A9" s="526" t="s">
        <v>356</v>
      </c>
      <c r="B9" s="527"/>
      <c r="C9" s="527"/>
      <c r="D9" s="527"/>
      <c r="E9" s="527"/>
      <c r="F9" s="527"/>
      <c r="G9" s="527"/>
      <c r="H9" s="527"/>
      <c r="I9" s="527"/>
      <c r="J9" s="527"/>
      <c r="K9" s="527"/>
      <c r="L9" s="527"/>
      <c r="M9" s="527"/>
      <c r="N9" s="527"/>
      <c r="O9" s="527"/>
      <c r="P9" s="528"/>
      <c r="Q9" s="113"/>
      <c r="R9" s="44"/>
      <c r="S9" s="44"/>
      <c r="T9" s="44"/>
      <c r="AI9" s="45"/>
    </row>
    <row r="10" spans="1:35" s="53" customFormat="1" ht="23.25" customHeight="1" thickBot="1" x14ac:dyDescent="0.25">
      <c r="A10" s="508" t="s">
        <v>326</v>
      </c>
      <c r="B10" s="509"/>
      <c r="C10" s="509"/>
      <c r="D10" s="509"/>
      <c r="E10" s="509"/>
      <c r="F10" s="509"/>
      <c r="G10" s="509"/>
      <c r="H10" s="509"/>
      <c r="I10" s="509"/>
      <c r="J10" s="509"/>
      <c r="K10" s="509"/>
      <c r="L10" s="509"/>
      <c r="M10" s="509"/>
      <c r="N10" s="509"/>
      <c r="O10" s="509"/>
      <c r="P10" s="510"/>
      <c r="Q10" s="113"/>
      <c r="R10" s="44"/>
      <c r="S10" s="44"/>
      <c r="T10" s="44"/>
      <c r="AI10" s="45"/>
    </row>
    <row r="11" spans="1:35" s="152" customFormat="1" ht="38.25" customHeight="1" x14ac:dyDescent="0.2">
      <c r="A11" s="145" t="s">
        <v>41</v>
      </c>
      <c r="B11" s="146" t="s">
        <v>0</v>
      </c>
      <c r="C11" s="147" t="s">
        <v>32</v>
      </c>
      <c r="D11" s="148"/>
      <c r="E11" s="149" t="s">
        <v>33</v>
      </c>
      <c r="F11" s="149" t="s">
        <v>66</v>
      </c>
      <c r="G11" s="149" t="s">
        <v>34</v>
      </c>
      <c r="H11" s="149" t="s">
        <v>35</v>
      </c>
      <c r="I11" s="6"/>
      <c r="J11" s="150" t="s">
        <v>60</v>
      </c>
      <c r="K11" s="150" t="s">
        <v>61</v>
      </c>
      <c r="L11" s="150" t="s">
        <v>78</v>
      </c>
      <c r="M11" s="9"/>
      <c r="N11" s="150" t="s">
        <v>163</v>
      </c>
      <c r="O11" s="150" t="s">
        <v>164</v>
      </c>
      <c r="P11" s="150" t="s">
        <v>165</v>
      </c>
      <c r="Q11" s="151"/>
      <c r="R11" s="6"/>
      <c r="S11" s="6"/>
      <c r="T11" s="6"/>
      <c r="Y11" s="9"/>
      <c r="Z11" s="9"/>
      <c r="AA11" s="9"/>
      <c r="AB11" s="9"/>
    </row>
    <row r="12" spans="1:35" ht="12.75" customHeight="1" thickBot="1" x14ac:dyDescent="0.25">
      <c r="A12" s="46"/>
      <c r="B12" s="22"/>
      <c r="C12" s="23"/>
      <c r="D12" s="23"/>
      <c r="E12" s="23"/>
      <c r="F12" s="23"/>
      <c r="G12" s="24"/>
      <c r="H12" s="24"/>
      <c r="I12" s="7"/>
      <c r="J12" s="7"/>
      <c r="K12" s="7"/>
      <c r="L12" s="47"/>
      <c r="M12" s="10"/>
      <c r="N12" s="7"/>
      <c r="O12" s="7"/>
      <c r="P12" s="47"/>
      <c r="Q12" s="47"/>
      <c r="R12" s="7"/>
      <c r="S12" s="7"/>
      <c r="T12" s="7"/>
      <c r="Y12" s="10"/>
      <c r="Z12" s="10"/>
      <c r="AA12" s="10"/>
      <c r="AB12" s="10"/>
    </row>
    <row r="13" spans="1:35" ht="14.25" customHeight="1" thickBot="1" x14ac:dyDescent="0.25">
      <c r="A13" s="496" t="s">
        <v>227</v>
      </c>
      <c r="B13" s="518"/>
      <c r="C13" s="518"/>
      <c r="D13" s="518"/>
      <c r="E13" s="518"/>
      <c r="F13" s="518"/>
      <c r="G13" s="518"/>
      <c r="H13" s="519"/>
      <c r="I13" s="7"/>
      <c r="J13" s="7"/>
      <c r="K13" s="7"/>
      <c r="L13" s="7"/>
      <c r="M13" s="10"/>
      <c r="N13" s="7"/>
      <c r="O13" s="7"/>
      <c r="P13" s="7"/>
      <c r="Q13" s="7"/>
      <c r="R13" s="511" t="s">
        <v>100</v>
      </c>
      <c r="S13" s="512"/>
      <c r="T13" s="512"/>
      <c r="U13" s="512"/>
      <c r="V13" s="512"/>
      <c r="W13" s="513"/>
      <c r="X13" s="21"/>
      <c r="Y13" s="511" t="s">
        <v>101</v>
      </c>
      <c r="Z13" s="512"/>
      <c r="AA13" s="512"/>
      <c r="AB13" s="513"/>
    </row>
    <row r="14" spans="1:35" ht="12.75" customHeight="1" x14ac:dyDescent="0.2">
      <c r="B14" s="22"/>
      <c r="C14" s="23"/>
      <c r="D14" s="23"/>
      <c r="E14" s="23"/>
      <c r="F14" s="23"/>
      <c r="G14" s="24"/>
      <c r="H14" s="24"/>
      <c r="I14" s="7"/>
      <c r="J14" s="7"/>
      <c r="K14" s="7"/>
      <c r="L14" s="7"/>
      <c r="M14" s="10"/>
      <c r="N14" s="7"/>
      <c r="O14" s="7"/>
      <c r="P14" s="7"/>
      <c r="Q14" s="7"/>
      <c r="R14" s="520" t="s">
        <v>102</v>
      </c>
      <c r="S14" s="514"/>
      <c r="T14" s="521"/>
      <c r="U14" s="514" t="s">
        <v>103</v>
      </c>
      <c r="V14" s="514"/>
      <c r="W14" s="515"/>
      <c r="X14" s="21"/>
      <c r="Y14" s="493" t="s">
        <v>102</v>
      </c>
      <c r="Z14" s="494"/>
      <c r="AA14" s="494" t="s">
        <v>103</v>
      </c>
      <c r="AB14" s="495"/>
    </row>
    <row r="15" spans="1:35" s="21" customFormat="1" ht="12.75" customHeight="1" x14ac:dyDescent="0.2">
      <c r="A15" s="26">
        <v>1</v>
      </c>
      <c r="B15" s="499" t="s">
        <v>2</v>
      </c>
      <c r="C15" s="516"/>
      <c r="D15" s="516"/>
      <c r="E15" s="516"/>
      <c r="F15" s="516"/>
      <c r="G15" s="516"/>
      <c r="H15" s="517"/>
      <c r="I15" s="27"/>
      <c r="J15" s="27"/>
      <c r="K15" s="27"/>
      <c r="L15" s="27"/>
      <c r="M15" s="110"/>
      <c r="N15" s="27"/>
      <c r="O15" s="27"/>
      <c r="P15" s="27"/>
      <c r="Q15" s="27"/>
      <c r="R15" s="2" t="s">
        <v>62</v>
      </c>
      <c r="S15" s="2" t="s">
        <v>63</v>
      </c>
      <c r="T15" s="15" t="s">
        <v>64</v>
      </c>
      <c r="U15" s="5" t="s">
        <v>62</v>
      </c>
      <c r="V15" s="2" t="s">
        <v>63</v>
      </c>
      <c r="W15" s="2" t="s">
        <v>64</v>
      </c>
      <c r="Y15" s="2" t="s">
        <v>81</v>
      </c>
      <c r="Z15" s="15" t="s">
        <v>82</v>
      </c>
      <c r="AA15" s="18" t="s">
        <v>81</v>
      </c>
      <c r="AB15" s="2" t="s">
        <v>82</v>
      </c>
    </row>
    <row r="16" spans="1:35" ht="12.75" x14ac:dyDescent="0.2">
      <c r="A16" s="122" t="s">
        <v>104</v>
      </c>
      <c r="B16" s="201" t="s">
        <v>2</v>
      </c>
      <c r="C16" s="153"/>
      <c r="D16" s="23"/>
      <c r="E16" s="153"/>
      <c r="F16" s="154"/>
      <c r="G16" s="123">
        <f>E16+F16</f>
        <v>0</v>
      </c>
      <c r="H16" s="123">
        <f>C16-G16</f>
        <v>0</v>
      </c>
      <c r="I16" s="112" t="str">
        <f>IF(AND($C16="",$E16="",$F16=""),"",IF(AND(OR($C16&lt;&gt;"",$G16&lt;&gt;""),OR(J16="",K16="")),"Select values! -&gt;",""))</f>
        <v/>
      </c>
      <c r="J16" s="158"/>
      <c r="K16" s="158"/>
      <c r="L16" s="3" t="str">
        <f>IF(J16=K16,"-", "Allocation change")</f>
        <v>-</v>
      </c>
      <c r="M16" s="112" t="str">
        <f>IF(AND($C16="",$E16="",$F16=""),"",IF(AND(OR($C16&lt;&gt;"",$G16&lt;&gt;""),OR(N16="",O16="")),"Select values! -&gt;",""))</f>
        <v/>
      </c>
      <c r="N16" s="155" t="s">
        <v>81</v>
      </c>
      <c r="O16" s="155" t="s">
        <v>81</v>
      </c>
      <c r="P16" s="124" t="str">
        <f>IF(N16=O16,"-","Origin change")</f>
        <v>-</v>
      </c>
      <c r="Q16" s="48"/>
      <c r="R16" s="3" t="str">
        <f>IF(J16="Internal",C16,"-")</f>
        <v>-</v>
      </c>
      <c r="S16" s="3" t="str">
        <f>IF(J16="Related",C16,"-")</f>
        <v>-</v>
      </c>
      <c r="T16" s="16" t="str">
        <f>IF(J16="External",C16,"-")</f>
        <v>-</v>
      </c>
      <c r="U16" s="13" t="str">
        <f>IF(K16="Internal",G16,"-")</f>
        <v>-</v>
      </c>
      <c r="V16" s="3" t="str">
        <f>IF(K16="Related",G16,"-")</f>
        <v>-</v>
      </c>
      <c r="W16" s="3" t="str">
        <f>IF(K16="External",G16,"-")</f>
        <v>-</v>
      </c>
      <c r="Y16" s="3" t="str">
        <f>IF($N16="Canadian",IF($C16="","-",$C16),"-")</f>
        <v>-</v>
      </c>
      <c r="Z16" s="16" t="str">
        <f>IF($N16="Non-Canadian",IF($C16="","-",$C16),"-")</f>
        <v>-</v>
      </c>
      <c r="AA16" s="19" t="str">
        <f>IF($O16="Canadian",IF($G16=0,"-",$G16),"-")</f>
        <v>-</v>
      </c>
      <c r="AB16" s="3" t="str">
        <f>IF($O16="Non-Canadian",IF($G16=0,"-",$G16),"-")</f>
        <v>-</v>
      </c>
    </row>
    <row r="17" spans="1:28" s="120" customFormat="1" ht="12.75" customHeight="1" x14ac:dyDescent="0.2">
      <c r="A17" s="505" t="s">
        <v>357</v>
      </c>
      <c r="B17" s="506"/>
      <c r="C17" s="506"/>
      <c r="D17" s="506"/>
      <c r="E17" s="506"/>
      <c r="F17" s="506"/>
      <c r="G17" s="506"/>
      <c r="H17" s="506"/>
      <c r="I17" s="506"/>
      <c r="J17" s="506"/>
      <c r="K17" s="506"/>
      <c r="L17" s="506"/>
      <c r="M17" s="506"/>
      <c r="N17" s="506"/>
      <c r="O17" s="506"/>
      <c r="P17" s="507"/>
      <c r="Q17" s="48"/>
      <c r="R17" s="167"/>
      <c r="S17" s="167"/>
      <c r="T17" s="168"/>
      <c r="U17" s="170"/>
      <c r="V17" s="167"/>
      <c r="W17" s="167"/>
      <c r="Y17" s="167"/>
      <c r="Z17" s="168"/>
      <c r="AA17" s="169"/>
      <c r="AB17" s="167"/>
    </row>
    <row r="18" spans="1:28" ht="12.75" x14ac:dyDescent="0.2">
      <c r="A18" s="122"/>
      <c r="B18" s="284"/>
      <c r="C18" s="153"/>
      <c r="D18" s="23"/>
      <c r="E18" s="153"/>
      <c r="F18" s="154"/>
      <c r="G18" s="123">
        <f>E18+F18</f>
        <v>0</v>
      </c>
      <c r="H18" s="123">
        <f>C18-G18</f>
        <v>0</v>
      </c>
      <c r="I18" s="130" t="str">
        <f>IF(AND($C18="",$E18="",$F18=""),"",IF(AND(OR($C18&lt;&gt;"",$G18&lt;&gt;""),OR(J18="",K18="")),"Select values! -&gt;",""))</f>
        <v/>
      </c>
      <c r="J18" s="158"/>
      <c r="K18" s="158"/>
      <c r="L18" s="3" t="str">
        <f>IF(J18=K18,"-", "Allocation change")</f>
        <v>-</v>
      </c>
      <c r="M18" s="130" t="str">
        <f>IF(AND($C18="",$E18="",$F18=""),"",IF(AND(OR($C18&lt;&gt;"",$G18&lt;&gt;""),OR(N18="",O18="")),"Select values! -&gt;",""))</f>
        <v/>
      </c>
      <c r="N18" s="158" t="s">
        <v>81</v>
      </c>
      <c r="O18" s="158" t="s">
        <v>81</v>
      </c>
      <c r="P18" s="3" t="str">
        <f>IF(N18=O18,"-","Origin change")</f>
        <v>-</v>
      </c>
      <c r="Q18" s="48"/>
      <c r="R18" s="3" t="str">
        <f>IF(J18="Internal",C18,"-")</f>
        <v>-</v>
      </c>
      <c r="S18" s="3" t="str">
        <f>IF(J18="Related",C18,"-")</f>
        <v>-</v>
      </c>
      <c r="T18" s="16" t="str">
        <f>IF(J18="External",C18,"-")</f>
        <v>-</v>
      </c>
      <c r="U18" s="13" t="str">
        <f>IF(K18="Internal",G18,"-")</f>
        <v>-</v>
      </c>
      <c r="V18" s="3" t="str">
        <f>IF(K18="Related",G18,"-")</f>
        <v>-</v>
      </c>
      <c r="W18" s="3" t="str">
        <f>IF(K18="External",G18,"-")</f>
        <v>-</v>
      </c>
      <c r="Y18" s="3" t="str">
        <f>IF($N18="Canadian",IF($C18="","-",$C18),"-")</f>
        <v>-</v>
      </c>
      <c r="Z18" s="16" t="str">
        <f>IF($N18="Non-Canadian",IF($C18="","-",$C18),"-")</f>
        <v>-</v>
      </c>
      <c r="AA18" s="19" t="str">
        <f>IF($O18="Canadian",IF($G18=0,"-",$G18),"-")</f>
        <v>-</v>
      </c>
      <c r="AB18" s="3" t="str">
        <f>IF($O18="Non-Canadian",IF($G18=0,"-",$G18),"-")</f>
        <v>-</v>
      </c>
    </row>
    <row r="19" spans="1:28" s="21" customFormat="1" ht="12.75" customHeight="1" x14ac:dyDescent="0.2">
      <c r="A19" s="26">
        <v>1</v>
      </c>
      <c r="B19" s="31" t="s">
        <v>3</v>
      </c>
      <c r="C19" s="32">
        <f>ROUND(SUM(C16:C18),0)</f>
        <v>0</v>
      </c>
      <c r="D19" s="49"/>
      <c r="E19" s="32">
        <f>ROUND(SUM(E16:E18),0)</f>
        <v>0</v>
      </c>
      <c r="F19" s="32">
        <f>ROUND(SUM(F16:F18),0)</f>
        <v>0</v>
      </c>
      <c r="G19" s="32">
        <f>ROUND(SUM(G16:G18),0)</f>
        <v>0</v>
      </c>
      <c r="H19" s="32">
        <f>SUM(H16:H18)</f>
        <v>0</v>
      </c>
      <c r="I19" s="112"/>
      <c r="J19" s="285"/>
      <c r="K19" s="285"/>
      <c r="L19" s="285"/>
      <c r="M19" s="112"/>
      <c r="N19" s="27"/>
      <c r="O19" s="27"/>
      <c r="P19" s="27"/>
      <c r="Q19" s="27"/>
      <c r="R19" s="4">
        <f t="shared" ref="R19:W19" si="0">ROUND(SUM(R16:R18),0)</f>
        <v>0</v>
      </c>
      <c r="S19" s="4">
        <f t="shared" si="0"/>
        <v>0</v>
      </c>
      <c r="T19" s="17">
        <f t="shared" si="0"/>
        <v>0</v>
      </c>
      <c r="U19" s="14">
        <f t="shared" si="0"/>
        <v>0</v>
      </c>
      <c r="V19" s="4">
        <f t="shared" si="0"/>
        <v>0</v>
      </c>
      <c r="W19" s="4">
        <f t="shared" si="0"/>
        <v>0</v>
      </c>
      <c r="Y19" s="4">
        <f>ROUND(SUM(Y16:Y18),0)</f>
        <v>0</v>
      </c>
      <c r="Z19" s="17">
        <f>ROUND(SUM(Z16:Z18),0)</f>
        <v>0</v>
      </c>
      <c r="AA19" s="20">
        <f>ROUND(SUM(AA16:AA18),0)</f>
        <v>0</v>
      </c>
      <c r="AB19" s="4">
        <f>ROUND(SUM(AB16:AB18),0)</f>
        <v>0</v>
      </c>
    </row>
    <row r="20" spans="1:28" ht="12.75" customHeight="1" x14ac:dyDescent="0.2">
      <c r="B20" s="22"/>
      <c r="C20" s="23"/>
      <c r="D20" s="23"/>
      <c r="E20" s="23"/>
      <c r="F20" s="23"/>
      <c r="G20" s="24"/>
      <c r="H20" s="24"/>
      <c r="I20" s="112"/>
      <c r="J20" s="7"/>
      <c r="K20" s="7"/>
      <c r="L20" s="7"/>
      <c r="M20" s="112"/>
      <c r="N20" s="7"/>
      <c r="O20" s="7"/>
      <c r="P20" s="7"/>
      <c r="Q20" s="7"/>
    </row>
    <row r="21" spans="1:28" s="21" customFormat="1" ht="12.75" customHeight="1" x14ac:dyDescent="0.2">
      <c r="A21" s="26">
        <v>2</v>
      </c>
      <c r="B21" s="499" t="s">
        <v>4</v>
      </c>
      <c r="C21" s="500"/>
      <c r="D21" s="500"/>
      <c r="E21" s="500"/>
      <c r="F21" s="500"/>
      <c r="G21" s="500"/>
      <c r="H21" s="501"/>
      <c r="I21" s="112"/>
      <c r="J21" s="27"/>
      <c r="K21" s="27"/>
      <c r="L21" s="27"/>
      <c r="M21" s="112"/>
      <c r="N21" s="27"/>
      <c r="O21" s="27"/>
      <c r="P21" s="27"/>
      <c r="Q21" s="27"/>
      <c r="R21" s="2" t="s">
        <v>62</v>
      </c>
      <c r="S21" s="2" t="s">
        <v>63</v>
      </c>
      <c r="T21" s="15" t="s">
        <v>64</v>
      </c>
      <c r="U21" s="18" t="s">
        <v>62</v>
      </c>
      <c r="V21" s="2" t="s">
        <v>63</v>
      </c>
      <c r="W21" s="2" t="s">
        <v>64</v>
      </c>
      <c r="Y21" s="2" t="s">
        <v>81</v>
      </c>
      <c r="Z21" s="15" t="s">
        <v>166</v>
      </c>
      <c r="AA21" s="18" t="s">
        <v>81</v>
      </c>
      <c r="AB21" s="2" t="s">
        <v>166</v>
      </c>
    </row>
    <row r="22" spans="1:28" s="21" customFormat="1" ht="12.75" customHeight="1" x14ac:dyDescent="0.2">
      <c r="A22" s="505" t="s">
        <v>216</v>
      </c>
      <c r="B22" s="506"/>
      <c r="C22" s="506"/>
      <c r="D22" s="506"/>
      <c r="E22" s="506"/>
      <c r="F22" s="506"/>
      <c r="G22" s="506"/>
      <c r="H22" s="506"/>
      <c r="I22" s="506"/>
      <c r="J22" s="506"/>
      <c r="K22" s="506"/>
      <c r="L22" s="506"/>
      <c r="M22" s="506"/>
      <c r="N22" s="506"/>
      <c r="O22" s="506"/>
      <c r="P22" s="507"/>
      <c r="Q22" s="27"/>
      <c r="R22" s="164"/>
      <c r="S22" s="164"/>
      <c r="T22" s="165"/>
      <c r="U22" s="166"/>
      <c r="V22" s="164"/>
      <c r="W22" s="164"/>
      <c r="Y22" s="164"/>
      <c r="Z22" s="165"/>
      <c r="AA22" s="166"/>
      <c r="AB22" s="164"/>
    </row>
    <row r="23" spans="1:28" ht="12.75" customHeight="1" x14ac:dyDescent="0.2">
      <c r="A23" s="28" t="s">
        <v>105</v>
      </c>
      <c r="B23" s="29" t="s">
        <v>172</v>
      </c>
      <c r="C23" s="156"/>
      <c r="D23" s="23"/>
      <c r="E23" s="156"/>
      <c r="F23" s="157"/>
      <c r="G23" s="30">
        <f t="shared" ref="G23:G28" si="1">E23+F23</f>
        <v>0</v>
      </c>
      <c r="H23" s="30">
        <f t="shared" ref="H23:H28" si="2">C23-G23</f>
        <v>0</v>
      </c>
      <c r="I23" s="112" t="str">
        <f t="shared" ref="I23:I28" si="3">IF(AND($C23="",$E23="",$F23=""),"",IF(AND(OR($C23&lt;&gt;"",$G23&lt;&gt;""),OR(J23="",K23="")),"Select values! -&gt;",""))</f>
        <v/>
      </c>
      <c r="J23" s="158"/>
      <c r="K23" s="158"/>
      <c r="L23" s="3" t="str">
        <f t="shared" ref="L23:L28" si="4">IF(J23=K23,"-", "Allocation change")</f>
        <v>-</v>
      </c>
      <c r="M23" s="130" t="str">
        <f t="shared" ref="M23:M28" si="5">IF(AND($C23="",$E23="",$F23=""),"",IF(AND(OR($C23&lt;&gt;"",$G23&lt;&gt;""),OR(N23="",O23="")),"Select values! -&gt;",""))</f>
        <v/>
      </c>
      <c r="N23" s="155" t="s">
        <v>81</v>
      </c>
      <c r="O23" s="155" t="s">
        <v>81</v>
      </c>
      <c r="P23" s="124" t="str">
        <f t="shared" ref="P23:P28" si="6">IF(N23=O23,"-","Origin change")</f>
        <v>-</v>
      </c>
      <c r="Q23" s="48"/>
      <c r="R23" s="3" t="str">
        <f t="shared" ref="R23:R28" si="7">IF(J23="Internal",C23,"-")</f>
        <v>-</v>
      </c>
      <c r="S23" s="3" t="str">
        <f t="shared" ref="S23:S28" si="8">IF(J23="Related",C23,"-")</f>
        <v>-</v>
      </c>
      <c r="T23" s="16" t="str">
        <f t="shared" ref="T23:T28" si="9">IF(J23="External",C23,"-")</f>
        <v>-</v>
      </c>
      <c r="U23" s="19" t="str">
        <f t="shared" ref="U23:U28" si="10">IF(K23="Internal",G23,"-")</f>
        <v>-</v>
      </c>
      <c r="V23" s="3" t="str">
        <f t="shared" ref="V23:V28" si="11">IF(K23="Related",G23,"-")</f>
        <v>-</v>
      </c>
      <c r="W23" s="3" t="str">
        <f t="shared" ref="W23:W28" si="12">IF(K23="External",G23,"-")</f>
        <v>-</v>
      </c>
      <c r="Y23" s="3" t="str">
        <f t="shared" ref="Y23:Y28" si="13">IF($N23="Canadian",IF($C23="","-",$C23),"-")</f>
        <v>-</v>
      </c>
      <c r="Z23" s="16" t="str">
        <f t="shared" ref="Z23:Z28" si="14">IF($N23="Non-Canadian",IF($C23="","-",$C23),"-")</f>
        <v>-</v>
      </c>
      <c r="AA23" s="19" t="str">
        <f t="shared" ref="AA23:AA28" si="15">IF($O23="Canadian",IF($G23=0,"-",$G23),"-")</f>
        <v>-</v>
      </c>
      <c r="AB23" s="3" t="str">
        <f t="shared" ref="AB23:AB28" si="16">IF($O23="Non-Canadian",IF($G23=0,"-",$G23),"-")</f>
        <v>-</v>
      </c>
    </row>
    <row r="24" spans="1:28" ht="12.75" customHeight="1" x14ac:dyDescent="0.2">
      <c r="A24" s="28" t="s">
        <v>106</v>
      </c>
      <c r="B24" s="29" t="s">
        <v>183</v>
      </c>
      <c r="C24" s="156"/>
      <c r="D24" s="23"/>
      <c r="E24" s="156"/>
      <c r="F24" s="157"/>
      <c r="G24" s="30">
        <f t="shared" si="1"/>
        <v>0</v>
      </c>
      <c r="H24" s="30">
        <f t="shared" si="2"/>
        <v>0</v>
      </c>
      <c r="I24" s="112" t="str">
        <f t="shared" si="3"/>
        <v/>
      </c>
      <c r="J24" s="158"/>
      <c r="K24" s="158"/>
      <c r="L24" s="3" t="str">
        <f t="shared" si="4"/>
        <v>-</v>
      </c>
      <c r="M24" s="130" t="str">
        <f t="shared" si="5"/>
        <v/>
      </c>
      <c r="N24" s="155" t="s">
        <v>81</v>
      </c>
      <c r="O24" s="155" t="s">
        <v>81</v>
      </c>
      <c r="P24" s="124" t="str">
        <f t="shared" si="6"/>
        <v>-</v>
      </c>
      <c r="Q24" s="48"/>
      <c r="R24" s="3" t="str">
        <f t="shared" si="7"/>
        <v>-</v>
      </c>
      <c r="S24" s="3" t="str">
        <f t="shared" si="8"/>
        <v>-</v>
      </c>
      <c r="T24" s="16" t="str">
        <f t="shared" si="9"/>
        <v>-</v>
      </c>
      <c r="U24" s="19" t="str">
        <f t="shared" si="10"/>
        <v>-</v>
      </c>
      <c r="V24" s="3" t="str">
        <f t="shared" si="11"/>
        <v>-</v>
      </c>
      <c r="W24" s="3" t="str">
        <f t="shared" si="12"/>
        <v>-</v>
      </c>
      <c r="Y24" s="3" t="str">
        <f t="shared" si="13"/>
        <v>-</v>
      </c>
      <c r="Z24" s="16" t="str">
        <f t="shared" si="14"/>
        <v>-</v>
      </c>
      <c r="AA24" s="19" t="str">
        <f t="shared" si="15"/>
        <v>-</v>
      </c>
      <c r="AB24" s="3" t="str">
        <f t="shared" si="16"/>
        <v>-</v>
      </c>
    </row>
    <row r="25" spans="1:28" ht="12.75" customHeight="1" x14ac:dyDescent="0.2">
      <c r="A25" s="28" t="s">
        <v>107</v>
      </c>
      <c r="B25" s="29" t="s">
        <v>184</v>
      </c>
      <c r="C25" s="156"/>
      <c r="D25" s="23"/>
      <c r="E25" s="156"/>
      <c r="F25" s="157"/>
      <c r="G25" s="30">
        <f t="shared" si="1"/>
        <v>0</v>
      </c>
      <c r="H25" s="30">
        <f t="shared" si="2"/>
        <v>0</v>
      </c>
      <c r="I25" s="112" t="str">
        <f t="shared" si="3"/>
        <v/>
      </c>
      <c r="J25" s="158"/>
      <c r="K25" s="158"/>
      <c r="L25" s="3" t="str">
        <f t="shared" si="4"/>
        <v>-</v>
      </c>
      <c r="M25" s="130" t="str">
        <f t="shared" si="5"/>
        <v/>
      </c>
      <c r="N25" s="155" t="s">
        <v>81</v>
      </c>
      <c r="O25" s="155" t="s">
        <v>81</v>
      </c>
      <c r="P25" s="124" t="str">
        <f t="shared" si="6"/>
        <v>-</v>
      </c>
      <c r="Q25" s="48"/>
      <c r="R25" s="3" t="str">
        <f t="shared" si="7"/>
        <v>-</v>
      </c>
      <c r="S25" s="3" t="str">
        <f t="shared" si="8"/>
        <v>-</v>
      </c>
      <c r="T25" s="16" t="str">
        <f t="shared" si="9"/>
        <v>-</v>
      </c>
      <c r="U25" s="19" t="str">
        <f t="shared" si="10"/>
        <v>-</v>
      </c>
      <c r="V25" s="3" t="str">
        <f t="shared" si="11"/>
        <v>-</v>
      </c>
      <c r="W25" s="3" t="str">
        <f t="shared" si="12"/>
        <v>-</v>
      </c>
      <c r="Y25" s="3" t="str">
        <f t="shared" si="13"/>
        <v>-</v>
      </c>
      <c r="Z25" s="16" t="str">
        <f t="shared" si="14"/>
        <v>-</v>
      </c>
      <c r="AA25" s="19" t="str">
        <f t="shared" si="15"/>
        <v>-</v>
      </c>
      <c r="AB25" s="3" t="str">
        <f t="shared" si="16"/>
        <v>-</v>
      </c>
    </row>
    <row r="26" spans="1:28" ht="12.75" customHeight="1" x14ac:dyDescent="0.2">
      <c r="A26" s="28" t="s">
        <v>108</v>
      </c>
      <c r="B26" s="29" t="s">
        <v>185</v>
      </c>
      <c r="C26" s="156"/>
      <c r="D26" s="23"/>
      <c r="E26" s="156"/>
      <c r="F26" s="157"/>
      <c r="G26" s="30">
        <f t="shared" si="1"/>
        <v>0</v>
      </c>
      <c r="H26" s="30">
        <f t="shared" si="2"/>
        <v>0</v>
      </c>
      <c r="I26" s="112" t="str">
        <f t="shared" si="3"/>
        <v/>
      </c>
      <c r="J26" s="158"/>
      <c r="K26" s="158"/>
      <c r="L26" s="3" t="str">
        <f t="shared" si="4"/>
        <v>-</v>
      </c>
      <c r="M26" s="130" t="str">
        <f t="shared" si="5"/>
        <v/>
      </c>
      <c r="N26" s="155" t="s">
        <v>81</v>
      </c>
      <c r="O26" s="155" t="s">
        <v>81</v>
      </c>
      <c r="P26" s="124" t="str">
        <f t="shared" si="6"/>
        <v>-</v>
      </c>
      <c r="Q26" s="48"/>
      <c r="R26" s="3" t="str">
        <f t="shared" si="7"/>
        <v>-</v>
      </c>
      <c r="S26" s="3" t="str">
        <f t="shared" si="8"/>
        <v>-</v>
      </c>
      <c r="T26" s="16" t="str">
        <f t="shared" si="9"/>
        <v>-</v>
      </c>
      <c r="U26" s="19" t="str">
        <f t="shared" si="10"/>
        <v>-</v>
      </c>
      <c r="V26" s="3" t="str">
        <f t="shared" si="11"/>
        <v>-</v>
      </c>
      <c r="W26" s="3" t="str">
        <f t="shared" si="12"/>
        <v>-</v>
      </c>
      <c r="Y26" s="3" t="str">
        <f t="shared" si="13"/>
        <v>-</v>
      </c>
      <c r="Z26" s="16" t="str">
        <f t="shared" si="14"/>
        <v>-</v>
      </c>
      <c r="AA26" s="19" t="str">
        <f t="shared" si="15"/>
        <v>-</v>
      </c>
      <c r="AB26" s="3" t="str">
        <f t="shared" si="16"/>
        <v>-</v>
      </c>
    </row>
    <row r="27" spans="1:28" ht="12.75" customHeight="1" x14ac:dyDescent="0.2">
      <c r="A27" s="28" t="s">
        <v>109</v>
      </c>
      <c r="B27" s="29" t="s">
        <v>186</v>
      </c>
      <c r="C27" s="156"/>
      <c r="D27" s="23"/>
      <c r="E27" s="156"/>
      <c r="F27" s="157"/>
      <c r="G27" s="30">
        <f t="shared" si="1"/>
        <v>0</v>
      </c>
      <c r="H27" s="30">
        <f t="shared" si="2"/>
        <v>0</v>
      </c>
      <c r="I27" s="112" t="str">
        <f t="shared" si="3"/>
        <v/>
      </c>
      <c r="J27" s="158"/>
      <c r="K27" s="158"/>
      <c r="L27" s="3" t="str">
        <f t="shared" si="4"/>
        <v>-</v>
      </c>
      <c r="M27" s="130" t="str">
        <f t="shared" si="5"/>
        <v/>
      </c>
      <c r="N27" s="155" t="s">
        <v>81</v>
      </c>
      <c r="O27" s="155" t="s">
        <v>81</v>
      </c>
      <c r="P27" s="124" t="str">
        <f t="shared" si="6"/>
        <v>-</v>
      </c>
      <c r="Q27" s="48"/>
      <c r="R27" s="3" t="str">
        <f t="shared" si="7"/>
        <v>-</v>
      </c>
      <c r="S27" s="3" t="str">
        <f t="shared" si="8"/>
        <v>-</v>
      </c>
      <c r="T27" s="16" t="str">
        <f t="shared" si="9"/>
        <v>-</v>
      </c>
      <c r="U27" s="19" t="str">
        <f t="shared" si="10"/>
        <v>-</v>
      </c>
      <c r="V27" s="3" t="str">
        <f t="shared" si="11"/>
        <v>-</v>
      </c>
      <c r="W27" s="3" t="str">
        <f t="shared" si="12"/>
        <v>-</v>
      </c>
      <c r="Y27" s="3" t="str">
        <f t="shared" si="13"/>
        <v>-</v>
      </c>
      <c r="Z27" s="16" t="str">
        <f t="shared" si="14"/>
        <v>-</v>
      </c>
      <c r="AA27" s="19" t="str">
        <f t="shared" si="15"/>
        <v>-</v>
      </c>
      <c r="AB27" s="3" t="str">
        <f t="shared" si="16"/>
        <v>-</v>
      </c>
    </row>
    <row r="28" spans="1:28" ht="12.75" customHeight="1" x14ac:dyDescent="0.2">
      <c r="A28" s="28"/>
      <c r="B28" s="29"/>
      <c r="C28" s="156"/>
      <c r="D28" s="23"/>
      <c r="E28" s="156"/>
      <c r="F28" s="157"/>
      <c r="G28" s="30">
        <f t="shared" si="1"/>
        <v>0</v>
      </c>
      <c r="H28" s="30">
        <f t="shared" si="2"/>
        <v>0</v>
      </c>
      <c r="I28" s="112" t="str">
        <f t="shared" si="3"/>
        <v/>
      </c>
      <c r="J28" s="158"/>
      <c r="K28" s="158"/>
      <c r="L28" s="3" t="str">
        <f t="shared" si="4"/>
        <v>-</v>
      </c>
      <c r="M28" s="130" t="str">
        <f t="shared" si="5"/>
        <v/>
      </c>
      <c r="N28" s="158" t="s">
        <v>81</v>
      </c>
      <c r="O28" s="158" t="s">
        <v>81</v>
      </c>
      <c r="P28" s="3" t="str">
        <f t="shared" si="6"/>
        <v>-</v>
      </c>
      <c r="Q28" s="48"/>
      <c r="R28" s="3" t="str">
        <f t="shared" si="7"/>
        <v>-</v>
      </c>
      <c r="S28" s="3" t="str">
        <f t="shared" si="8"/>
        <v>-</v>
      </c>
      <c r="T28" s="16" t="str">
        <f t="shared" si="9"/>
        <v>-</v>
      </c>
      <c r="U28" s="19" t="str">
        <f t="shared" si="10"/>
        <v>-</v>
      </c>
      <c r="V28" s="3" t="str">
        <f t="shared" si="11"/>
        <v>-</v>
      </c>
      <c r="W28" s="3" t="str">
        <f t="shared" si="12"/>
        <v>-</v>
      </c>
      <c r="Y28" s="3" t="str">
        <f t="shared" si="13"/>
        <v>-</v>
      </c>
      <c r="Z28" s="16" t="str">
        <f t="shared" si="14"/>
        <v>-</v>
      </c>
      <c r="AA28" s="19" t="str">
        <f t="shared" si="15"/>
        <v>-</v>
      </c>
      <c r="AB28" s="3" t="str">
        <f t="shared" si="16"/>
        <v>-</v>
      </c>
    </row>
    <row r="29" spans="1:28" s="21" customFormat="1" ht="12.75" customHeight="1" x14ac:dyDescent="0.2">
      <c r="A29" s="26">
        <v>2</v>
      </c>
      <c r="B29" s="31" t="s">
        <v>5</v>
      </c>
      <c r="C29" s="32">
        <f>ROUND(SUM(C23:C28),0)</f>
        <v>0</v>
      </c>
      <c r="D29" s="49"/>
      <c r="E29" s="32">
        <f>ROUND(SUM(E23:E28),0)</f>
        <v>0</v>
      </c>
      <c r="F29" s="52">
        <f>ROUND(SUM(F23:F28),0)</f>
        <v>0</v>
      </c>
      <c r="G29" s="32">
        <f>ROUND(SUM(G23:G28),0)</f>
        <v>0</v>
      </c>
      <c r="H29" s="32">
        <f>SUM(H23:H28)</f>
        <v>0</v>
      </c>
      <c r="I29" s="112"/>
      <c r="J29" s="27"/>
      <c r="K29" s="27"/>
      <c r="L29" s="27"/>
      <c r="M29" s="112"/>
      <c r="N29" s="27"/>
      <c r="O29" s="27"/>
      <c r="P29" s="27"/>
      <c r="Q29" s="27"/>
      <c r="R29" s="4">
        <f>ROUND(SUM(R23:R28),0)</f>
        <v>0</v>
      </c>
      <c r="S29" s="4">
        <f t="shared" ref="S29:W29" si="17">ROUND(SUM(S23:S28),0)</f>
        <v>0</v>
      </c>
      <c r="T29" s="17">
        <f t="shared" si="17"/>
        <v>0</v>
      </c>
      <c r="U29" s="20">
        <f t="shared" si="17"/>
        <v>0</v>
      </c>
      <c r="V29" s="4">
        <f t="shared" si="17"/>
        <v>0</v>
      </c>
      <c r="W29" s="4">
        <f t="shared" si="17"/>
        <v>0</v>
      </c>
      <c r="Y29" s="4">
        <f>ROUND(SUM(Y23:Y28),0)</f>
        <v>0</v>
      </c>
      <c r="Z29" s="17">
        <f>ROUND(SUM(Z23:Z28),0)</f>
        <v>0</v>
      </c>
      <c r="AA29" s="20">
        <f>ROUND(SUM(AA23:AA28),0)</f>
        <v>0</v>
      </c>
      <c r="AB29" s="4">
        <f>ROUND(SUM(AB23:AB28),0)</f>
        <v>0</v>
      </c>
    </row>
    <row r="30" spans="1:28" ht="12.75" customHeight="1" x14ac:dyDescent="0.2">
      <c r="B30" s="22"/>
      <c r="C30" s="23"/>
      <c r="D30" s="23"/>
      <c r="E30" s="23"/>
      <c r="F30" s="23"/>
      <c r="G30" s="24"/>
      <c r="H30" s="24"/>
      <c r="I30" s="112"/>
      <c r="J30" s="7"/>
      <c r="K30" s="7"/>
      <c r="L30" s="7"/>
      <c r="M30" s="112"/>
      <c r="N30" s="7"/>
      <c r="O30" s="7"/>
      <c r="P30" s="7"/>
      <c r="Q30" s="7"/>
      <c r="R30" s="7"/>
      <c r="S30" s="7"/>
      <c r="T30" s="7"/>
      <c r="Y30" s="10"/>
      <c r="Z30" s="10"/>
      <c r="AA30" s="10"/>
      <c r="AB30" s="10"/>
    </row>
    <row r="31" spans="1:28" s="21" customFormat="1" ht="12.75" customHeight="1" x14ac:dyDescent="0.2">
      <c r="A31" s="26">
        <v>3</v>
      </c>
      <c r="B31" s="499" t="s">
        <v>6</v>
      </c>
      <c r="C31" s="500"/>
      <c r="D31" s="500"/>
      <c r="E31" s="500"/>
      <c r="F31" s="500"/>
      <c r="G31" s="500"/>
      <c r="H31" s="501"/>
      <c r="I31" s="112"/>
      <c r="J31" s="27"/>
      <c r="K31" s="27"/>
      <c r="L31" s="27"/>
      <c r="M31" s="112"/>
      <c r="N31" s="27"/>
      <c r="O31" s="27"/>
      <c r="P31" s="27"/>
      <c r="Q31" s="27"/>
      <c r="R31" s="2" t="s">
        <v>62</v>
      </c>
      <c r="S31" s="2" t="s">
        <v>63</v>
      </c>
      <c r="T31" s="15" t="s">
        <v>64</v>
      </c>
      <c r="U31" s="18" t="s">
        <v>62</v>
      </c>
      <c r="V31" s="2" t="s">
        <v>63</v>
      </c>
      <c r="W31" s="2" t="s">
        <v>64</v>
      </c>
      <c r="Y31" s="2" t="s">
        <v>81</v>
      </c>
      <c r="Z31" s="15" t="s">
        <v>166</v>
      </c>
      <c r="AA31" s="18" t="s">
        <v>81</v>
      </c>
      <c r="AB31" s="2" t="s">
        <v>166</v>
      </c>
    </row>
    <row r="32" spans="1:28" ht="12.75" customHeight="1" x14ac:dyDescent="0.2">
      <c r="A32" s="28" t="s">
        <v>110</v>
      </c>
      <c r="B32" s="50" t="s">
        <v>7</v>
      </c>
      <c r="C32" s="156"/>
      <c r="D32" s="23"/>
      <c r="E32" s="156"/>
      <c r="F32" s="157"/>
      <c r="G32" s="30">
        <f>E32+F32</f>
        <v>0</v>
      </c>
      <c r="H32" s="30">
        <f>C32-G32</f>
        <v>0</v>
      </c>
      <c r="I32" s="112" t="str">
        <f>IF(AND($C32="",$E32="",$F32=""),"",IF(AND(OR($C32&lt;&gt;"",$G32&lt;&gt;""),OR(J32="",K32="")),"Select values! -&gt;",""))</f>
        <v/>
      </c>
      <c r="J32" s="158"/>
      <c r="K32" s="158"/>
      <c r="L32" s="3" t="str">
        <f t="shared" ref="L32:L36" si="18">IF(J32=K32,"-", "Allocation change")</f>
        <v>-</v>
      </c>
      <c r="M32" s="130" t="str">
        <f t="shared" ref="M32:M36" si="19">IF(AND($C32="",$E32="",$F32=""),"",IF(AND(OR($C32&lt;&gt;"",$G32&lt;&gt;""),OR(N32="",O32="")),"Select values! -&gt;",""))</f>
        <v/>
      </c>
      <c r="N32" s="155" t="s">
        <v>81</v>
      </c>
      <c r="O32" s="155" t="s">
        <v>81</v>
      </c>
      <c r="P32" s="124" t="str">
        <f t="shared" ref="P32:P36" si="20">IF(N32=O32,"-","Origin change")</f>
        <v>-</v>
      </c>
      <c r="Q32" s="48"/>
      <c r="R32" s="3" t="str">
        <f>IF(J32="Internal",C32,"-")</f>
        <v>-</v>
      </c>
      <c r="S32" s="3" t="str">
        <f>IF(J32="Related",C32,"-")</f>
        <v>-</v>
      </c>
      <c r="T32" s="16" t="str">
        <f>IF(J32="External",C32,"-")</f>
        <v>-</v>
      </c>
      <c r="U32" s="19" t="str">
        <f>IF(K32="Internal",G32,"-")</f>
        <v>-</v>
      </c>
      <c r="V32" s="3" t="str">
        <f>IF(K32="Related",G32,"-")</f>
        <v>-</v>
      </c>
      <c r="W32" s="3" t="str">
        <f>IF(K32="External",G32,"-")</f>
        <v>-</v>
      </c>
      <c r="Y32" s="3" t="str">
        <f>IF($N32="Canadian",IF($C32="","-",$C32),"-")</f>
        <v>-</v>
      </c>
      <c r="Z32" s="16" t="str">
        <f>IF($N32="Non-Canadian",IF($C32="","-",$C32),"-")</f>
        <v>-</v>
      </c>
      <c r="AA32" s="19" t="str">
        <f>IF($O32="Canadian",IF($G32=0,"-",$G32),"-")</f>
        <v>-</v>
      </c>
      <c r="AB32" s="3" t="str">
        <f>IF($O32="Non-Canadian",IF($G32=0,"-",$G32),"-")</f>
        <v>-</v>
      </c>
    </row>
    <row r="33" spans="1:28" ht="12.75" customHeight="1" x14ac:dyDescent="0.2">
      <c r="A33" s="28" t="s">
        <v>111</v>
      </c>
      <c r="B33" s="50" t="s">
        <v>187</v>
      </c>
      <c r="C33" s="156"/>
      <c r="D33" s="23"/>
      <c r="E33" s="156"/>
      <c r="F33" s="157"/>
      <c r="G33" s="30">
        <f>E33+F33</f>
        <v>0</v>
      </c>
      <c r="H33" s="30">
        <f>C33-G33</f>
        <v>0</v>
      </c>
      <c r="I33" s="112" t="str">
        <f>IF(AND($C33="",$E33="",$F33=""),"",IF(AND(OR($C33&lt;&gt;"",$G33&lt;&gt;""),OR(J33="",K33="")),"Select values! -&gt;",""))</f>
        <v/>
      </c>
      <c r="J33" s="158"/>
      <c r="K33" s="158"/>
      <c r="L33" s="3" t="str">
        <f t="shared" si="18"/>
        <v>-</v>
      </c>
      <c r="M33" s="130" t="str">
        <f t="shared" si="19"/>
        <v/>
      </c>
      <c r="N33" s="155" t="s">
        <v>81</v>
      </c>
      <c r="O33" s="155" t="s">
        <v>81</v>
      </c>
      <c r="P33" s="124" t="str">
        <f t="shared" si="20"/>
        <v>-</v>
      </c>
      <c r="Q33" s="48"/>
      <c r="R33" s="3" t="str">
        <f>IF(J33="Internal",C33,"-")</f>
        <v>-</v>
      </c>
      <c r="S33" s="3" t="str">
        <f>IF(J33="Related",C33,"-")</f>
        <v>-</v>
      </c>
      <c r="T33" s="16" t="str">
        <f>IF(J33="External",C33,"-")</f>
        <v>-</v>
      </c>
      <c r="U33" s="19" t="str">
        <f>IF(K33="Internal",G33,"-")</f>
        <v>-</v>
      </c>
      <c r="V33" s="3" t="str">
        <f>IF(K33="Related",G33,"-")</f>
        <v>-</v>
      </c>
      <c r="W33" s="3" t="str">
        <f>IF(K33="External",G33,"-")</f>
        <v>-</v>
      </c>
      <c r="Y33" s="3" t="str">
        <f>IF($N33="Canadian",IF($C33="","-",$C33),"-")</f>
        <v>-</v>
      </c>
      <c r="Z33" s="16" t="str">
        <f>IF($N33="Non-Canadian",IF($C33="","-",$C33),"-")</f>
        <v>-</v>
      </c>
      <c r="AA33" s="19" t="str">
        <f>IF($O33="Canadian",IF($G33=0,"-",$G33),"-")</f>
        <v>-</v>
      </c>
      <c r="AB33" s="3" t="str">
        <f>IF($O33="Non-Canadian",IF($G33=0,"-",$G33),"-")</f>
        <v>-</v>
      </c>
    </row>
    <row r="34" spans="1:28" ht="12.75" customHeight="1" x14ac:dyDescent="0.2">
      <c r="A34" s="28" t="s">
        <v>112</v>
      </c>
      <c r="B34" s="50" t="s">
        <v>8</v>
      </c>
      <c r="C34" s="156"/>
      <c r="D34" s="23"/>
      <c r="E34" s="156"/>
      <c r="F34" s="157"/>
      <c r="G34" s="30">
        <f>E34+F34</f>
        <v>0</v>
      </c>
      <c r="H34" s="30">
        <f>C34-G34</f>
        <v>0</v>
      </c>
      <c r="I34" s="112" t="str">
        <f>IF(AND($C34="",$E34="",$F34=""),"",IF(AND(OR($C34&lt;&gt;"",$G34&lt;&gt;""),OR(J34="",K34="")),"Select values! -&gt;",""))</f>
        <v/>
      </c>
      <c r="J34" s="158"/>
      <c r="K34" s="158"/>
      <c r="L34" s="3" t="str">
        <f t="shared" si="18"/>
        <v>-</v>
      </c>
      <c r="M34" s="130" t="str">
        <f t="shared" si="19"/>
        <v/>
      </c>
      <c r="N34" s="155" t="s">
        <v>81</v>
      </c>
      <c r="O34" s="155" t="s">
        <v>81</v>
      </c>
      <c r="P34" s="124" t="str">
        <f t="shared" si="20"/>
        <v>-</v>
      </c>
      <c r="Q34" s="48"/>
      <c r="R34" s="3" t="str">
        <f>IF(J34="Internal",C34,"-")</f>
        <v>-</v>
      </c>
      <c r="S34" s="3" t="str">
        <f>IF(J34="Related",C34,"-")</f>
        <v>-</v>
      </c>
      <c r="T34" s="16" t="str">
        <f>IF(J34="External",C34,"-")</f>
        <v>-</v>
      </c>
      <c r="U34" s="19" t="str">
        <f>IF(K34="Internal",G34,"-")</f>
        <v>-</v>
      </c>
      <c r="V34" s="3" t="str">
        <f>IF(K34="Related",G34,"-")</f>
        <v>-</v>
      </c>
      <c r="W34" s="3" t="str">
        <f>IF(K34="External",G34,"-")</f>
        <v>-</v>
      </c>
      <c r="Y34" s="3" t="str">
        <f>IF($N34="Canadian",IF($C34="","-",$C34),"-")</f>
        <v>-</v>
      </c>
      <c r="Z34" s="16" t="str">
        <f>IF($N34="Non-Canadian",IF($C34="","-",$C34),"-")</f>
        <v>-</v>
      </c>
      <c r="AA34" s="19" t="str">
        <f>IF($O34="Canadian",IF($G34=0,"-",$G34),"-")</f>
        <v>-</v>
      </c>
      <c r="AB34" s="3" t="str">
        <f>IF($O34="Non-Canadian",IF($G34=0,"-",$G34),"-")</f>
        <v>-</v>
      </c>
    </row>
    <row r="35" spans="1:28" ht="12.75" customHeight="1" x14ac:dyDescent="0.2">
      <c r="A35" s="28" t="s">
        <v>113</v>
      </c>
      <c r="B35" s="50" t="s">
        <v>49</v>
      </c>
      <c r="C35" s="156"/>
      <c r="D35" s="23"/>
      <c r="E35" s="156"/>
      <c r="F35" s="157"/>
      <c r="G35" s="30">
        <f>E35+F35</f>
        <v>0</v>
      </c>
      <c r="H35" s="30">
        <f>C35-G35</f>
        <v>0</v>
      </c>
      <c r="I35" s="112" t="str">
        <f>IF(AND($C35="",$E35="",$F35=""),"",IF(AND(OR($C35&lt;&gt;"",$G35&lt;&gt;""),OR(J35="",K35="")),"Select values! -&gt;",""))</f>
        <v/>
      </c>
      <c r="J35" s="158"/>
      <c r="K35" s="158"/>
      <c r="L35" s="3" t="str">
        <f t="shared" si="18"/>
        <v>-</v>
      </c>
      <c r="M35" s="130" t="str">
        <f t="shared" si="19"/>
        <v/>
      </c>
      <c r="N35" s="155" t="s">
        <v>81</v>
      </c>
      <c r="O35" s="155" t="s">
        <v>81</v>
      </c>
      <c r="P35" s="124" t="str">
        <f t="shared" si="20"/>
        <v>-</v>
      </c>
      <c r="Q35" s="48"/>
      <c r="R35" s="3" t="str">
        <f>IF(J35="Internal",C35,"-")</f>
        <v>-</v>
      </c>
      <c r="S35" s="3" t="str">
        <f>IF(J35="Related",C35,"-")</f>
        <v>-</v>
      </c>
      <c r="T35" s="16" t="str">
        <f>IF(J35="External",C35,"-")</f>
        <v>-</v>
      </c>
      <c r="U35" s="19" t="str">
        <f>IF(K35="Internal",G35,"-")</f>
        <v>-</v>
      </c>
      <c r="V35" s="3" t="str">
        <f>IF(K35="Related",G35,"-")</f>
        <v>-</v>
      </c>
      <c r="W35" s="3" t="str">
        <f>IF(K35="External",G35,"-")</f>
        <v>-</v>
      </c>
      <c r="Y35" s="3" t="str">
        <f>IF($N35="Canadian",IF($C35="","-",$C35),"-")</f>
        <v>-</v>
      </c>
      <c r="Z35" s="16" t="str">
        <f>IF($N35="Non-Canadian",IF($C35="","-",$C35),"-")</f>
        <v>-</v>
      </c>
      <c r="AA35" s="19" t="str">
        <f>IF($O35="Canadian",IF($G35=0,"-",$G35),"-")</f>
        <v>-</v>
      </c>
      <c r="AB35" s="3" t="str">
        <f>IF($O35="Non-Canadian",IF($G35=0,"-",$G35),"-")</f>
        <v>-</v>
      </c>
    </row>
    <row r="36" spans="1:28" ht="12.75" customHeight="1" x14ac:dyDescent="0.2">
      <c r="A36" s="28"/>
      <c r="B36" s="50"/>
      <c r="C36" s="156"/>
      <c r="D36" s="23"/>
      <c r="E36" s="156"/>
      <c r="F36" s="157"/>
      <c r="G36" s="30">
        <f>E36+F36</f>
        <v>0</v>
      </c>
      <c r="H36" s="30">
        <f>C36-G36</f>
        <v>0</v>
      </c>
      <c r="I36" s="112" t="str">
        <f>IF(AND($C36="",$E36="",$F36=""),"",IF(AND(OR($C36&lt;&gt;"",$G36&lt;&gt;""),OR(J36="",K36="")),"Select values! -&gt;",""))</f>
        <v/>
      </c>
      <c r="J36" s="158"/>
      <c r="K36" s="158"/>
      <c r="L36" s="3" t="str">
        <f t="shared" si="18"/>
        <v>-</v>
      </c>
      <c r="M36" s="130" t="str">
        <f t="shared" si="19"/>
        <v/>
      </c>
      <c r="N36" s="158" t="s">
        <v>81</v>
      </c>
      <c r="O36" s="158" t="s">
        <v>81</v>
      </c>
      <c r="P36" s="3" t="str">
        <f t="shared" si="20"/>
        <v>-</v>
      </c>
      <c r="Q36" s="48"/>
      <c r="R36" s="3" t="str">
        <f>IF(J36="Internal",C36,"-")</f>
        <v>-</v>
      </c>
      <c r="S36" s="3" t="str">
        <f>IF(J36="Related",C36,"-")</f>
        <v>-</v>
      </c>
      <c r="T36" s="16" t="str">
        <f>IF(J36="External",C36,"-")</f>
        <v>-</v>
      </c>
      <c r="U36" s="19" t="str">
        <f>IF(K36="Internal",G36,"-")</f>
        <v>-</v>
      </c>
      <c r="V36" s="3" t="str">
        <f>IF(K36="Related",G36,"-")</f>
        <v>-</v>
      </c>
      <c r="W36" s="3" t="str">
        <f>IF(K36="External",G36,"-")</f>
        <v>-</v>
      </c>
      <c r="Y36" s="3" t="str">
        <f>IF($N36="Canadian",IF($C36="","-",$C36),"-")</f>
        <v>-</v>
      </c>
      <c r="Z36" s="16" t="str">
        <f>IF($N36="Non-Canadian",IF($C36="","-",$C36),"-")</f>
        <v>-</v>
      </c>
      <c r="AA36" s="19" t="str">
        <f>IF($O36="Canadian",IF($G36=0,"-",$G36),"-")</f>
        <v>-</v>
      </c>
      <c r="AB36" s="3" t="str">
        <f>IF($O36="Non-Canadian",IF($G36=0,"-",$G36),"-")</f>
        <v>-</v>
      </c>
    </row>
    <row r="37" spans="1:28" s="21" customFormat="1" ht="12.75" customHeight="1" x14ac:dyDescent="0.2">
      <c r="A37" s="26">
        <v>3</v>
      </c>
      <c r="B37" s="51" t="s">
        <v>9</v>
      </c>
      <c r="C37" s="32">
        <f>ROUND(SUM(C32:C36),0)</f>
        <v>0</v>
      </c>
      <c r="D37" s="49"/>
      <c r="E37" s="32">
        <f>ROUND(SUM(E32:E36),0)</f>
        <v>0</v>
      </c>
      <c r="F37" s="52">
        <f>ROUND(SUM(F32:F36),0)</f>
        <v>0</v>
      </c>
      <c r="G37" s="32">
        <f>ROUND(SUM(G32:G36),0)</f>
        <v>0</v>
      </c>
      <c r="H37" s="32">
        <f>SUM(H32:H36)</f>
        <v>0</v>
      </c>
      <c r="I37" s="112"/>
      <c r="J37" s="27"/>
      <c r="K37" s="27"/>
      <c r="L37" s="27"/>
      <c r="M37" s="112"/>
      <c r="N37" s="27"/>
      <c r="O37" s="27"/>
      <c r="P37" s="27"/>
      <c r="Q37" s="27"/>
      <c r="R37" s="4">
        <f>ROUND(SUM(R32:R36),0)</f>
        <v>0</v>
      </c>
      <c r="S37" s="4">
        <f t="shared" ref="S37:W37" si="21">ROUND(SUM(S32:S36),0)</f>
        <v>0</v>
      </c>
      <c r="T37" s="17">
        <f t="shared" si="21"/>
        <v>0</v>
      </c>
      <c r="U37" s="20">
        <f t="shared" si="21"/>
        <v>0</v>
      </c>
      <c r="V37" s="4">
        <f t="shared" si="21"/>
        <v>0</v>
      </c>
      <c r="W37" s="4">
        <f t="shared" si="21"/>
        <v>0</v>
      </c>
      <c r="Y37" s="4">
        <f>ROUND(SUM(Y32:Y36),0)</f>
        <v>0</v>
      </c>
      <c r="Z37" s="17">
        <f>ROUND(SUM(Z32:Z36),0)</f>
        <v>0</v>
      </c>
      <c r="AA37" s="20">
        <f>ROUND(SUM(AA32:AA36),0)</f>
        <v>0</v>
      </c>
      <c r="AB37" s="4">
        <f>ROUND(SUM(AB32:AB36),0)</f>
        <v>0</v>
      </c>
    </row>
    <row r="38" spans="1:28" ht="12.75" customHeight="1" thickBot="1" x14ac:dyDescent="0.25">
      <c r="B38" s="22"/>
      <c r="C38" s="23"/>
      <c r="D38" s="23"/>
      <c r="E38" s="23"/>
      <c r="F38" s="23"/>
      <c r="G38" s="24"/>
      <c r="H38" s="24"/>
      <c r="I38" s="112"/>
      <c r="J38" s="7"/>
      <c r="K38" s="7"/>
      <c r="L38" s="7"/>
      <c r="M38" s="112"/>
      <c r="N38" s="7"/>
      <c r="O38" s="7"/>
      <c r="P38" s="7"/>
      <c r="Q38" s="7"/>
      <c r="R38" s="7"/>
      <c r="S38" s="7"/>
      <c r="T38" s="7"/>
      <c r="Y38" s="10"/>
      <c r="Z38" s="10"/>
      <c r="AA38" s="10"/>
      <c r="AB38" s="10"/>
    </row>
    <row r="39" spans="1:28" ht="14.25" customHeight="1" thickBot="1" x14ac:dyDescent="0.25">
      <c r="A39" s="496" t="s">
        <v>45</v>
      </c>
      <c r="B39" s="497"/>
      <c r="C39" s="497"/>
      <c r="D39" s="497"/>
      <c r="E39" s="497"/>
      <c r="F39" s="497"/>
      <c r="G39" s="497"/>
      <c r="H39" s="498"/>
      <c r="I39" s="112"/>
      <c r="J39" s="7"/>
      <c r="K39" s="7"/>
      <c r="L39" s="7"/>
      <c r="M39" s="112"/>
      <c r="N39" s="7"/>
      <c r="O39" s="7"/>
      <c r="P39" s="7"/>
      <c r="Q39" s="7"/>
      <c r="R39" s="7"/>
      <c r="S39" s="7"/>
      <c r="T39" s="7"/>
      <c r="Y39" s="10"/>
      <c r="Z39" s="10"/>
      <c r="AA39" s="10"/>
      <c r="AB39" s="10"/>
    </row>
    <row r="40" spans="1:28" ht="12.75" customHeight="1" x14ac:dyDescent="0.2">
      <c r="A40" s="505" t="s">
        <v>217</v>
      </c>
      <c r="B40" s="506"/>
      <c r="C40" s="506"/>
      <c r="D40" s="506"/>
      <c r="E40" s="506"/>
      <c r="F40" s="506"/>
      <c r="G40" s="506"/>
      <c r="H40" s="506"/>
      <c r="I40" s="506"/>
      <c r="J40" s="506"/>
      <c r="K40" s="506"/>
      <c r="L40" s="506"/>
      <c r="M40" s="506"/>
      <c r="N40" s="506"/>
      <c r="O40" s="506"/>
      <c r="P40" s="507"/>
      <c r="Q40" s="7"/>
      <c r="R40" s="7"/>
      <c r="S40" s="7"/>
      <c r="T40" s="7"/>
      <c r="Y40" s="10"/>
      <c r="Z40" s="10"/>
      <c r="AA40" s="10"/>
      <c r="AB40" s="10"/>
    </row>
    <row r="41" spans="1:28" s="21" customFormat="1" ht="12.75" customHeight="1" x14ac:dyDescent="0.2">
      <c r="A41" s="26">
        <v>4</v>
      </c>
      <c r="B41" s="499" t="s">
        <v>176</v>
      </c>
      <c r="C41" s="500"/>
      <c r="D41" s="500"/>
      <c r="E41" s="500"/>
      <c r="F41" s="500"/>
      <c r="G41" s="500"/>
      <c r="H41" s="501"/>
      <c r="I41" s="112"/>
      <c r="J41" s="27"/>
      <c r="K41" s="27"/>
      <c r="L41" s="27"/>
      <c r="M41" s="112"/>
      <c r="N41" s="27"/>
      <c r="O41" s="27"/>
      <c r="P41" s="27"/>
      <c r="Q41" s="27"/>
      <c r="R41" s="2" t="s">
        <v>62</v>
      </c>
      <c r="S41" s="2" t="s">
        <v>63</v>
      </c>
      <c r="T41" s="15" t="s">
        <v>64</v>
      </c>
      <c r="U41" s="18" t="s">
        <v>62</v>
      </c>
      <c r="V41" s="2" t="s">
        <v>63</v>
      </c>
      <c r="W41" s="2" t="s">
        <v>64</v>
      </c>
      <c r="Y41" s="2" t="s">
        <v>81</v>
      </c>
      <c r="Z41" s="15" t="s">
        <v>166</v>
      </c>
      <c r="AA41" s="18" t="s">
        <v>81</v>
      </c>
      <c r="AB41" s="2" t="s">
        <v>166</v>
      </c>
    </row>
    <row r="42" spans="1:28" ht="12.75" customHeight="1" x14ac:dyDescent="0.2">
      <c r="A42" s="122" t="s">
        <v>114</v>
      </c>
      <c r="B42" s="202" t="s">
        <v>310</v>
      </c>
      <c r="C42" s="153"/>
      <c r="D42" s="23"/>
      <c r="E42" s="154"/>
      <c r="F42" s="161"/>
      <c r="G42" s="123">
        <f t="shared" ref="G42:G51" si="22">E42+F42</f>
        <v>0</v>
      </c>
      <c r="H42" s="123">
        <f t="shared" ref="H42:H51" si="23">C42-G42</f>
        <v>0</v>
      </c>
      <c r="I42" s="112" t="str">
        <f t="shared" ref="I42:I51" si="24">IF(AND($C42="",$E42="",$F42=""),"",IF(AND(OR($C42&lt;&gt;"",$G42&lt;&gt;""),OR(J42="",K42="")),"Select values! -&gt;",""))</f>
        <v/>
      </c>
      <c r="J42" s="158"/>
      <c r="K42" s="158"/>
      <c r="L42" s="3" t="str">
        <f>IF(J42=K42,"-", "Allocation change")</f>
        <v>-</v>
      </c>
      <c r="M42" s="130" t="str">
        <f>IF(AND($C42="",$E42="",$F42=""),"",IF(AND(OR($C42&lt;&gt;"",$G42&lt;&gt;""),OR(N42="",O42="")),"Select values! -&gt;",""))</f>
        <v/>
      </c>
      <c r="N42" s="155" t="s">
        <v>81</v>
      </c>
      <c r="O42" s="155" t="s">
        <v>81</v>
      </c>
      <c r="P42" s="124" t="str">
        <f>IF(N42=O42,"-","Origin change")</f>
        <v>-</v>
      </c>
      <c r="Q42" s="48"/>
      <c r="R42" s="3" t="str">
        <f>IF(J42="Internal",C42,"-")</f>
        <v>-</v>
      </c>
      <c r="S42" s="3" t="str">
        <f>IF(J42="Related",C42,"-")</f>
        <v>-</v>
      </c>
      <c r="T42" s="16" t="str">
        <f>IF(J42="External",C42,"-")</f>
        <v>-</v>
      </c>
      <c r="U42" s="19" t="str">
        <f>IF(K42="Internal",G42,"-")</f>
        <v>-</v>
      </c>
      <c r="V42" s="3" t="str">
        <f>IF(K42="Related",G42,"-")</f>
        <v>-</v>
      </c>
      <c r="W42" s="3" t="str">
        <f>IF(K42="External",G42,"-")</f>
        <v>-</v>
      </c>
      <c r="Y42" s="3" t="str">
        <f t="shared" ref="Y42:Y51" si="25">IF($N42="Canadian",IF($C42="","-",$C42),"-")</f>
        <v>-</v>
      </c>
      <c r="Z42" s="16" t="str">
        <f t="shared" ref="Z42:Z51" si="26">IF($N42="Non-Canadian",IF($C42="","-",$C42),"-")</f>
        <v>-</v>
      </c>
      <c r="AA42" s="19" t="str">
        <f t="shared" ref="AA42:AA51" si="27">IF($O42="Canadian",IF($G42=0,"-",$G42),"-")</f>
        <v>-</v>
      </c>
      <c r="AB42" s="3" t="str">
        <f t="shared" ref="AB42:AB51" si="28">IF($O42="Non-Canadian",IF($G42=0,"-",$G42),"-")</f>
        <v>-</v>
      </c>
    </row>
    <row r="43" spans="1:28" s="290" customFormat="1" ht="12.75" customHeight="1" x14ac:dyDescent="0.2">
      <c r="A43" s="287"/>
      <c r="B43" s="293" t="s">
        <v>230</v>
      </c>
      <c r="C43" s="288"/>
      <c r="D43" s="288"/>
      <c r="E43" s="288"/>
      <c r="F43" s="288"/>
      <c r="G43" s="288"/>
      <c r="H43" s="288"/>
      <c r="I43" s="288"/>
      <c r="J43" s="288"/>
      <c r="K43" s="288"/>
      <c r="L43" s="288"/>
      <c r="M43" s="288"/>
      <c r="N43" s="288"/>
      <c r="O43" s="288"/>
      <c r="P43" s="289"/>
      <c r="Q43" s="48"/>
      <c r="R43" s="167"/>
      <c r="S43" s="167"/>
      <c r="T43" s="168"/>
      <c r="U43" s="169"/>
      <c r="V43" s="167"/>
      <c r="W43" s="167"/>
      <c r="Y43" s="167"/>
      <c r="Z43" s="168"/>
      <c r="AA43" s="169"/>
      <c r="AB43" s="167"/>
    </row>
    <row r="44" spans="1:28" ht="12.75" customHeight="1" x14ac:dyDescent="0.2">
      <c r="A44" s="125" t="s">
        <v>115</v>
      </c>
      <c r="B44" s="126" t="s">
        <v>188</v>
      </c>
      <c r="C44" s="159"/>
      <c r="D44" s="23"/>
      <c r="E44" s="159"/>
      <c r="F44" s="160"/>
      <c r="G44" s="127">
        <f t="shared" si="22"/>
        <v>0</v>
      </c>
      <c r="H44" s="127">
        <f t="shared" si="23"/>
        <v>0</v>
      </c>
      <c r="I44" s="112" t="str">
        <f t="shared" si="24"/>
        <v/>
      </c>
      <c r="J44" s="158"/>
      <c r="K44" s="158"/>
      <c r="L44" s="3" t="str">
        <f t="shared" ref="L44:L51" si="29">IF(J44=K44,"-", "Allocation change")</f>
        <v>-</v>
      </c>
      <c r="M44" s="130" t="str">
        <f t="shared" ref="M44:M51" si="30">IF(AND($C44="",$E44="",$F44=""),"",IF(AND(OR($C44&lt;&gt;"",$G44&lt;&gt;""),OR(N44="",O44="")),"Select values! -&gt;",""))</f>
        <v/>
      </c>
      <c r="N44" s="155" t="s">
        <v>81</v>
      </c>
      <c r="O44" s="155" t="s">
        <v>81</v>
      </c>
      <c r="P44" s="124" t="str">
        <f t="shared" ref="P44:P51" si="31">IF(N44=O44,"-","Origin change")</f>
        <v>-</v>
      </c>
      <c r="Q44" s="48"/>
      <c r="R44" s="3" t="str">
        <f t="shared" ref="R44:R51" si="32">IF(J44="Internal",C44,"-")</f>
        <v>-</v>
      </c>
      <c r="S44" s="3" t="str">
        <f t="shared" ref="S44:S51" si="33">IF(J44="Related",C44,"-")</f>
        <v>-</v>
      </c>
      <c r="T44" s="16" t="str">
        <f t="shared" ref="T44:T51" si="34">IF(J44="External",C44,"-")</f>
        <v>-</v>
      </c>
      <c r="U44" s="19" t="str">
        <f t="shared" ref="U44:U51" si="35">IF(K44="Internal",G44,"-")</f>
        <v>-</v>
      </c>
      <c r="V44" s="3" t="str">
        <f t="shared" ref="V44:V51" si="36">IF(K44="Related",G44,"-")</f>
        <v>-</v>
      </c>
      <c r="W44" s="3" t="str">
        <f t="shared" ref="W44:W51" si="37">IF(K44="External",G44,"-")</f>
        <v>-</v>
      </c>
      <c r="Y44" s="3" t="str">
        <f t="shared" si="25"/>
        <v>-</v>
      </c>
      <c r="Z44" s="16" t="str">
        <f t="shared" si="26"/>
        <v>-</v>
      </c>
      <c r="AA44" s="19" t="str">
        <f t="shared" si="27"/>
        <v>-</v>
      </c>
      <c r="AB44" s="3" t="str">
        <f t="shared" si="28"/>
        <v>-</v>
      </c>
    </row>
    <row r="45" spans="1:28" ht="12.75" customHeight="1" x14ac:dyDescent="0.2">
      <c r="A45" s="28" t="s">
        <v>116</v>
      </c>
      <c r="B45" s="203" t="s">
        <v>189</v>
      </c>
      <c r="C45" s="156"/>
      <c r="D45" s="23"/>
      <c r="E45" s="156"/>
      <c r="F45" s="157"/>
      <c r="G45" s="30">
        <f t="shared" si="22"/>
        <v>0</v>
      </c>
      <c r="H45" s="30">
        <f t="shared" si="23"/>
        <v>0</v>
      </c>
      <c r="I45" s="112" t="str">
        <f t="shared" si="24"/>
        <v/>
      </c>
      <c r="J45" s="158"/>
      <c r="K45" s="158"/>
      <c r="L45" s="3" t="str">
        <f t="shared" si="29"/>
        <v>-</v>
      </c>
      <c r="M45" s="130" t="str">
        <f t="shared" si="30"/>
        <v/>
      </c>
      <c r="N45" s="155" t="s">
        <v>81</v>
      </c>
      <c r="O45" s="155" t="s">
        <v>81</v>
      </c>
      <c r="P45" s="124" t="str">
        <f t="shared" si="31"/>
        <v>-</v>
      </c>
      <c r="Q45" s="48"/>
      <c r="R45" s="3" t="str">
        <f t="shared" si="32"/>
        <v>-</v>
      </c>
      <c r="S45" s="3" t="str">
        <f t="shared" si="33"/>
        <v>-</v>
      </c>
      <c r="T45" s="16" t="str">
        <f t="shared" si="34"/>
        <v>-</v>
      </c>
      <c r="U45" s="19" t="str">
        <f t="shared" si="35"/>
        <v>-</v>
      </c>
      <c r="V45" s="3" t="str">
        <f t="shared" si="36"/>
        <v>-</v>
      </c>
      <c r="W45" s="3" t="str">
        <f t="shared" si="37"/>
        <v>-</v>
      </c>
      <c r="Y45" s="3" t="str">
        <f t="shared" si="25"/>
        <v>-</v>
      </c>
      <c r="Z45" s="16" t="str">
        <f t="shared" si="26"/>
        <v>-</v>
      </c>
      <c r="AA45" s="19" t="str">
        <f t="shared" si="27"/>
        <v>-</v>
      </c>
      <c r="AB45" s="3" t="str">
        <f t="shared" si="28"/>
        <v>-</v>
      </c>
    </row>
    <row r="46" spans="1:28" ht="12.75" customHeight="1" x14ac:dyDescent="0.2">
      <c r="A46" s="28" t="s">
        <v>117</v>
      </c>
      <c r="B46" s="203" t="s">
        <v>190</v>
      </c>
      <c r="C46" s="156"/>
      <c r="D46" s="23"/>
      <c r="E46" s="156"/>
      <c r="F46" s="157"/>
      <c r="G46" s="30">
        <f t="shared" si="22"/>
        <v>0</v>
      </c>
      <c r="H46" s="30">
        <f t="shared" si="23"/>
        <v>0</v>
      </c>
      <c r="I46" s="112" t="str">
        <f t="shared" si="24"/>
        <v/>
      </c>
      <c r="J46" s="158"/>
      <c r="K46" s="158"/>
      <c r="L46" s="3" t="str">
        <f t="shared" si="29"/>
        <v>-</v>
      </c>
      <c r="M46" s="130" t="str">
        <f t="shared" si="30"/>
        <v/>
      </c>
      <c r="N46" s="155" t="s">
        <v>81</v>
      </c>
      <c r="O46" s="155" t="s">
        <v>81</v>
      </c>
      <c r="P46" s="124" t="str">
        <f t="shared" si="31"/>
        <v>-</v>
      </c>
      <c r="Q46" s="48"/>
      <c r="R46" s="3" t="str">
        <f t="shared" si="32"/>
        <v>-</v>
      </c>
      <c r="S46" s="3" t="str">
        <f t="shared" si="33"/>
        <v>-</v>
      </c>
      <c r="T46" s="16" t="str">
        <f t="shared" si="34"/>
        <v>-</v>
      </c>
      <c r="U46" s="19" t="str">
        <f t="shared" si="35"/>
        <v>-</v>
      </c>
      <c r="V46" s="3" t="str">
        <f t="shared" si="36"/>
        <v>-</v>
      </c>
      <c r="W46" s="3" t="str">
        <f t="shared" si="37"/>
        <v>-</v>
      </c>
      <c r="Y46" s="3" t="str">
        <f t="shared" si="25"/>
        <v>-</v>
      </c>
      <c r="Z46" s="16" t="str">
        <f t="shared" si="26"/>
        <v>-</v>
      </c>
      <c r="AA46" s="19" t="str">
        <f t="shared" si="27"/>
        <v>-</v>
      </c>
      <c r="AB46" s="3" t="str">
        <f t="shared" si="28"/>
        <v>-</v>
      </c>
    </row>
    <row r="47" spans="1:28" ht="12.75" customHeight="1" x14ac:dyDescent="0.2">
      <c r="A47" s="28" t="s">
        <v>118</v>
      </c>
      <c r="B47" s="50" t="s">
        <v>191</v>
      </c>
      <c r="C47" s="156"/>
      <c r="D47" s="23"/>
      <c r="E47" s="156"/>
      <c r="F47" s="157"/>
      <c r="G47" s="30">
        <f t="shared" si="22"/>
        <v>0</v>
      </c>
      <c r="H47" s="30">
        <f t="shared" si="23"/>
        <v>0</v>
      </c>
      <c r="I47" s="112" t="str">
        <f t="shared" si="24"/>
        <v/>
      </c>
      <c r="J47" s="158"/>
      <c r="K47" s="158"/>
      <c r="L47" s="3" t="str">
        <f t="shared" si="29"/>
        <v>-</v>
      </c>
      <c r="M47" s="130" t="str">
        <f t="shared" si="30"/>
        <v/>
      </c>
      <c r="N47" s="155" t="s">
        <v>81</v>
      </c>
      <c r="O47" s="155" t="s">
        <v>81</v>
      </c>
      <c r="P47" s="124" t="str">
        <f t="shared" si="31"/>
        <v>-</v>
      </c>
      <c r="Q47" s="48"/>
      <c r="R47" s="3" t="str">
        <f t="shared" si="32"/>
        <v>-</v>
      </c>
      <c r="S47" s="3" t="str">
        <f t="shared" si="33"/>
        <v>-</v>
      </c>
      <c r="T47" s="16" t="str">
        <f t="shared" si="34"/>
        <v>-</v>
      </c>
      <c r="U47" s="19" t="str">
        <f t="shared" si="35"/>
        <v>-</v>
      </c>
      <c r="V47" s="3" t="str">
        <f t="shared" si="36"/>
        <v>-</v>
      </c>
      <c r="W47" s="3" t="str">
        <f t="shared" si="37"/>
        <v>-</v>
      </c>
      <c r="Y47" s="3" t="str">
        <f t="shared" si="25"/>
        <v>-</v>
      </c>
      <c r="Z47" s="16" t="str">
        <f t="shared" si="26"/>
        <v>-</v>
      </c>
      <c r="AA47" s="19" t="str">
        <f t="shared" si="27"/>
        <v>-</v>
      </c>
      <c r="AB47" s="3" t="str">
        <f t="shared" si="28"/>
        <v>-</v>
      </c>
    </row>
    <row r="48" spans="1:28" ht="12.75" customHeight="1" x14ac:dyDescent="0.2">
      <c r="A48" s="28" t="s">
        <v>79</v>
      </c>
      <c r="B48" s="204" t="s">
        <v>192</v>
      </c>
      <c r="C48" s="156"/>
      <c r="D48" s="23"/>
      <c r="E48" s="156"/>
      <c r="F48" s="157"/>
      <c r="G48" s="30">
        <f>E48+F48</f>
        <v>0</v>
      </c>
      <c r="H48" s="30">
        <f t="shared" si="23"/>
        <v>0</v>
      </c>
      <c r="I48" s="112" t="str">
        <f t="shared" si="24"/>
        <v/>
      </c>
      <c r="J48" s="158"/>
      <c r="K48" s="158"/>
      <c r="L48" s="3" t="str">
        <f t="shared" si="29"/>
        <v>-</v>
      </c>
      <c r="M48" s="130" t="str">
        <f t="shared" si="30"/>
        <v/>
      </c>
      <c r="N48" s="155" t="s">
        <v>81</v>
      </c>
      <c r="O48" s="155" t="s">
        <v>81</v>
      </c>
      <c r="P48" s="124" t="str">
        <f t="shared" si="31"/>
        <v>-</v>
      </c>
      <c r="Q48" s="48"/>
      <c r="R48" s="3" t="str">
        <f t="shared" si="32"/>
        <v>-</v>
      </c>
      <c r="S48" s="3" t="str">
        <f t="shared" si="33"/>
        <v>-</v>
      </c>
      <c r="T48" s="16" t="str">
        <f t="shared" si="34"/>
        <v>-</v>
      </c>
      <c r="U48" s="19" t="str">
        <f t="shared" si="35"/>
        <v>-</v>
      </c>
      <c r="V48" s="3" t="str">
        <f t="shared" si="36"/>
        <v>-</v>
      </c>
      <c r="W48" s="3" t="str">
        <f t="shared" si="37"/>
        <v>-</v>
      </c>
      <c r="Y48" s="3" t="str">
        <f t="shared" si="25"/>
        <v>-</v>
      </c>
      <c r="Z48" s="16" t="str">
        <f t="shared" si="26"/>
        <v>-</v>
      </c>
      <c r="AA48" s="19" t="str">
        <f t="shared" si="27"/>
        <v>-</v>
      </c>
      <c r="AB48" s="3" t="str">
        <f t="shared" si="28"/>
        <v>-</v>
      </c>
    </row>
    <row r="49" spans="1:28" ht="12.75" customHeight="1" x14ac:dyDescent="0.2">
      <c r="A49" s="28" t="s">
        <v>193</v>
      </c>
      <c r="B49" s="204" t="s">
        <v>194</v>
      </c>
      <c r="C49" s="156"/>
      <c r="D49" s="23"/>
      <c r="E49" s="156"/>
      <c r="F49" s="157"/>
      <c r="G49" s="30">
        <f>E49+F49</f>
        <v>0</v>
      </c>
      <c r="H49" s="30">
        <f t="shared" si="23"/>
        <v>0</v>
      </c>
      <c r="I49" s="112" t="str">
        <f t="shared" si="24"/>
        <v/>
      </c>
      <c r="J49" s="158"/>
      <c r="K49" s="158"/>
      <c r="L49" s="3" t="str">
        <f t="shared" si="29"/>
        <v>-</v>
      </c>
      <c r="M49" s="130" t="str">
        <f t="shared" si="30"/>
        <v/>
      </c>
      <c r="N49" s="155" t="s">
        <v>81</v>
      </c>
      <c r="O49" s="155" t="s">
        <v>81</v>
      </c>
      <c r="P49" s="124" t="str">
        <f t="shared" si="31"/>
        <v>-</v>
      </c>
      <c r="Q49" s="48"/>
      <c r="R49" s="3" t="str">
        <f t="shared" si="32"/>
        <v>-</v>
      </c>
      <c r="S49" s="3" t="str">
        <f t="shared" si="33"/>
        <v>-</v>
      </c>
      <c r="T49" s="16" t="str">
        <f t="shared" si="34"/>
        <v>-</v>
      </c>
      <c r="U49" s="19" t="str">
        <f t="shared" si="35"/>
        <v>-</v>
      </c>
      <c r="V49" s="3" t="str">
        <f t="shared" si="36"/>
        <v>-</v>
      </c>
      <c r="W49" s="3" t="str">
        <f t="shared" si="37"/>
        <v>-</v>
      </c>
      <c r="Y49" s="3" t="str">
        <f t="shared" si="25"/>
        <v>-</v>
      </c>
      <c r="Z49" s="16" t="str">
        <f t="shared" si="26"/>
        <v>-</v>
      </c>
      <c r="AA49" s="19" t="str">
        <f t="shared" si="27"/>
        <v>-</v>
      </c>
      <c r="AB49" s="3" t="str">
        <f t="shared" si="28"/>
        <v>-</v>
      </c>
    </row>
    <row r="50" spans="1:28" ht="12.75" customHeight="1" x14ac:dyDescent="0.2">
      <c r="A50" s="28" t="s">
        <v>119</v>
      </c>
      <c r="B50" s="50" t="s">
        <v>49</v>
      </c>
      <c r="C50" s="156"/>
      <c r="D50" s="23"/>
      <c r="E50" s="156"/>
      <c r="F50" s="157"/>
      <c r="G50" s="30">
        <f t="shared" si="22"/>
        <v>0</v>
      </c>
      <c r="H50" s="30">
        <f t="shared" si="23"/>
        <v>0</v>
      </c>
      <c r="I50" s="112" t="str">
        <f t="shared" si="24"/>
        <v/>
      </c>
      <c r="J50" s="158"/>
      <c r="K50" s="158"/>
      <c r="L50" s="3" t="str">
        <f t="shared" si="29"/>
        <v>-</v>
      </c>
      <c r="M50" s="130" t="str">
        <f t="shared" si="30"/>
        <v/>
      </c>
      <c r="N50" s="155" t="s">
        <v>81</v>
      </c>
      <c r="O50" s="155" t="s">
        <v>81</v>
      </c>
      <c r="P50" s="124" t="str">
        <f t="shared" si="31"/>
        <v>-</v>
      </c>
      <c r="Q50" s="48"/>
      <c r="R50" s="3" t="str">
        <f t="shared" si="32"/>
        <v>-</v>
      </c>
      <c r="S50" s="3" t="str">
        <f t="shared" si="33"/>
        <v>-</v>
      </c>
      <c r="T50" s="16" t="str">
        <f t="shared" si="34"/>
        <v>-</v>
      </c>
      <c r="U50" s="19" t="str">
        <f t="shared" si="35"/>
        <v>-</v>
      </c>
      <c r="V50" s="3" t="str">
        <f t="shared" si="36"/>
        <v>-</v>
      </c>
      <c r="W50" s="3" t="str">
        <f t="shared" si="37"/>
        <v>-</v>
      </c>
      <c r="Y50" s="3" t="str">
        <f t="shared" si="25"/>
        <v>-</v>
      </c>
      <c r="Z50" s="16" t="str">
        <f t="shared" si="26"/>
        <v>-</v>
      </c>
      <c r="AA50" s="19" t="str">
        <f t="shared" si="27"/>
        <v>-</v>
      </c>
      <c r="AB50" s="3" t="str">
        <f t="shared" si="28"/>
        <v>-</v>
      </c>
    </row>
    <row r="51" spans="1:28" ht="12.75" customHeight="1" x14ac:dyDescent="0.2">
      <c r="A51" s="28"/>
      <c r="B51" s="50"/>
      <c r="C51" s="156"/>
      <c r="D51" s="23"/>
      <c r="E51" s="156"/>
      <c r="F51" s="157"/>
      <c r="G51" s="30">
        <f t="shared" si="22"/>
        <v>0</v>
      </c>
      <c r="H51" s="30">
        <f t="shared" si="23"/>
        <v>0</v>
      </c>
      <c r="I51" s="112" t="str">
        <f t="shared" si="24"/>
        <v/>
      </c>
      <c r="J51" s="158"/>
      <c r="K51" s="158"/>
      <c r="L51" s="3" t="str">
        <f t="shared" si="29"/>
        <v>-</v>
      </c>
      <c r="M51" s="130" t="str">
        <f t="shared" si="30"/>
        <v/>
      </c>
      <c r="N51" s="158" t="s">
        <v>81</v>
      </c>
      <c r="O51" s="158" t="s">
        <v>81</v>
      </c>
      <c r="P51" s="3" t="str">
        <f t="shared" si="31"/>
        <v>-</v>
      </c>
      <c r="Q51" s="48"/>
      <c r="R51" s="3" t="str">
        <f t="shared" si="32"/>
        <v>-</v>
      </c>
      <c r="S51" s="3" t="str">
        <f t="shared" si="33"/>
        <v>-</v>
      </c>
      <c r="T51" s="16" t="str">
        <f t="shared" si="34"/>
        <v>-</v>
      </c>
      <c r="U51" s="19" t="str">
        <f t="shared" si="35"/>
        <v>-</v>
      </c>
      <c r="V51" s="3" t="str">
        <f t="shared" si="36"/>
        <v>-</v>
      </c>
      <c r="W51" s="3" t="str">
        <f t="shared" si="37"/>
        <v>-</v>
      </c>
      <c r="Y51" s="3" t="str">
        <f t="shared" si="25"/>
        <v>-</v>
      </c>
      <c r="Z51" s="16" t="str">
        <f t="shared" si="26"/>
        <v>-</v>
      </c>
      <c r="AA51" s="19" t="str">
        <f t="shared" si="27"/>
        <v>-</v>
      </c>
      <c r="AB51" s="3" t="str">
        <f t="shared" si="28"/>
        <v>-</v>
      </c>
    </row>
    <row r="52" spans="1:28" s="21" customFormat="1" ht="12.75" customHeight="1" x14ac:dyDescent="0.2">
      <c r="A52" s="26">
        <v>4</v>
      </c>
      <c r="B52" s="51" t="s">
        <v>195</v>
      </c>
      <c r="C52" s="32">
        <f>ROUND(SUM(C42:C51),0)</f>
        <v>0</v>
      </c>
      <c r="D52" s="49"/>
      <c r="E52" s="32">
        <f>ROUND(SUM(E42:E51),0)</f>
        <v>0</v>
      </c>
      <c r="F52" s="52">
        <f>ROUND(SUM(F42:F51),0)</f>
        <v>0</v>
      </c>
      <c r="G52" s="32">
        <f>ROUND(SUM(G42:G51),0)</f>
        <v>0</v>
      </c>
      <c r="H52" s="32">
        <f>SUM(H42:H51)</f>
        <v>0</v>
      </c>
      <c r="I52" s="112"/>
      <c r="J52" s="27"/>
      <c r="K52" s="27"/>
      <c r="L52" s="27"/>
      <c r="M52" s="112"/>
      <c r="N52" s="27"/>
      <c r="O52" s="27"/>
      <c r="P52" s="27"/>
      <c r="Q52" s="27"/>
      <c r="R52" s="4">
        <f>ROUND(SUM(R42:R51),0)</f>
        <v>0</v>
      </c>
      <c r="S52" s="4">
        <f t="shared" ref="S52:W52" si="38">ROUND(SUM(S42:S51),0)</f>
        <v>0</v>
      </c>
      <c r="T52" s="17">
        <f t="shared" si="38"/>
        <v>0</v>
      </c>
      <c r="U52" s="20">
        <f t="shared" si="38"/>
        <v>0</v>
      </c>
      <c r="V52" s="4">
        <f t="shared" si="38"/>
        <v>0</v>
      </c>
      <c r="W52" s="4">
        <f t="shared" si="38"/>
        <v>0</v>
      </c>
      <c r="Y52" s="4">
        <f>ROUND(SUM(Y42:Y51),0)</f>
        <v>0</v>
      </c>
      <c r="Z52" s="17">
        <f>ROUND(SUM(Z42:Z51),0)</f>
        <v>0</v>
      </c>
      <c r="AA52" s="20">
        <f>ROUND(SUM(AA42:AA51),0)</f>
        <v>0</v>
      </c>
      <c r="AB52" s="4">
        <f>ROUND(SUM(AB42:AB51),0)</f>
        <v>0</v>
      </c>
    </row>
    <row r="53" spans="1:28" ht="12.75" customHeight="1" x14ac:dyDescent="0.2">
      <c r="B53" s="22"/>
      <c r="C53" s="23"/>
      <c r="D53" s="23"/>
      <c r="E53" s="23"/>
      <c r="F53" s="33"/>
      <c r="G53" s="24"/>
      <c r="H53" s="24"/>
      <c r="I53" s="112"/>
      <c r="J53" s="7"/>
      <c r="K53" s="7"/>
      <c r="L53" s="7"/>
      <c r="M53" s="112"/>
      <c r="N53" s="7"/>
      <c r="O53" s="7"/>
      <c r="P53" s="7"/>
      <c r="Q53" s="7"/>
      <c r="R53" s="7"/>
      <c r="S53" s="7"/>
      <c r="T53" s="7"/>
      <c r="Y53" s="10"/>
      <c r="Z53" s="10"/>
      <c r="AA53" s="10"/>
      <c r="AB53" s="10"/>
    </row>
    <row r="54" spans="1:28" s="21" customFormat="1" ht="12.75" customHeight="1" x14ac:dyDescent="0.2">
      <c r="A54" s="26">
        <v>5</v>
      </c>
      <c r="B54" s="499" t="s">
        <v>10</v>
      </c>
      <c r="C54" s="500"/>
      <c r="D54" s="500"/>
      <c r="E54" s="500"/>
      <c r="F54" s="500"/>
      <c r="G54" s="500"/>
      <c r="H54" s="501"/>
      <c r="I54" s="112"/>
      <c r="M54" s="112"/>
      <c r="R54" s="2" t="s">
        <v>62</v>
      </c>
      <c r="S54" s="2" t="s">
        <v>63</v>
      </c>
      <c r="T54" s="15" t="s">
        <v>64</v>
      </c>
      <c r="U54" s="18" t="s">
        <v>62</v>
      </c>
      <c r="V54" s="2" t="s">
        <v>63</v>
      </c>
      <c r="W54" s="2" t="s">
        <v>64</v>
      </c>
      <c r="Y54" s="2" t="s">
        <v>81</v>
      </c>
      <c r="Z54" s="15" t="s">
        <v>166</v>
      </c>
      <c r="AA54" s="18" t="s">
        <v>81</v>
      </c>
      <c r="AB54" s="2" t="s">
        <v>166</v>
      </c>
    </row>
    <row r="55" spans="1:28" ht="12.75" customHeight="1" x14ac:dyDescent="0.2">
      <c r="A55" s="28" t="s">
        <v>120</v>
      </c>
      <c r="B55" s="204" t="s">
        <v>196</v>
      </c>
      <c r="C55" s="156"/>
      <c r="D55" s="23"/>
      <c r="E55" s="162"/>
      <c r="F55" s="157"/>
      <c r="G55" s="30">
        <f t="shared" ref="G55:G64" si="39">E55+F55</f>
        <v>0</v>
      </c>
      <c r="H55" s="30">
        <f t="shared" ref="H55:H65" si="40">C55-G55</f>
        <v>0</v>
      </c>
      <c r="I55" s="112" t="str">
        <f t="shared" ref="I55:I65" si="41">IF(AND($C55="",$E55="",$F55=""),"",IF(AND(OR($C55&lt;&gt;"",$G55&lt;&gt;""),OR(J55="",K55="")),"Select values! -&gt;",""))</f>
        <v/>
      </c>
      <c r="J55" s="158"/>
      <c r="K55" s="158"/>
      <c r="L55" s="3" t="str">
        <f t="shared" ref="L55:L65" si="42">IF(J55=K55,"-", "Allocation change")</f>
        <v>-</v>
      </c>
      <c r="M55" s="130" t="str">
        <f t="shared" ref="M55:M65" si="43">IF(AND($C55="",$E55="",$F55=""),"",IF(AND(OR($C55&lt;&gt;"",$G55&lt;&gt;""),OR(N55="",O55="")),"Select values! -&gt;",""))</f>
        <v/>
      </c>
      <c r="N55" s="155" t="s">
        <v>81</v>
      </c>
      <c r="O55" s="155" t="s">
        <v>81</v>
      </c>
      <c r="P55" s="124" t="str">
        <f t="shared" ref="P55:P65" si="44">IF(N55=O55,"-","Origin change")</f>
        <v>-</v>
      </c>
      <c r="Q55" s="48"/>
      <c r="R55" s="3" t="str">
        <f t="shared" ref="R55:R65" si="45">IF(J55="Internal",C55,"-")</f>
        <v>-</v>
      </c>
      <c r="S55" s="3" t="str">
        <f t="shared" ref="S55:S65" si="46">IF(J55="Related",C55,"-")</f>
        <v>-</v>
      </c>
      <c r="T55" s="16" t="str">
        <f t="shared" ref="T55:T65" si="47">IF(J55="External",C55,"-")</f>
        <v>-</v>
      </c>
      <c r="U55" s="19" t="str">
        <f t="shared" ref="U55:U65" si="48">IF(K55="Internal",G55,"-")</f>
        <v>-</v>
      </c>
      <c r="V55" s="3" t="str">
        <f t="shared" ref="V55:V65" si="49">IF(K55="Related",G55,"-")</f>
        <v>-</v>
      </c>
      <c r="W55" s="3" t="str">
        <f t="shared" ref="W55:W65" si="50">IF(K55="External",G55,"-")</f>
        <v>-</v>
      </c>
      <c r="Y55" s="3" t="str">
        <f t="shared" ref="Y55:Y65" si="51">IF($N55="Canadian",IF($C55="","-",$C55),"-")</f>
        <v>-</v>
      </c>
      <c r="Z55" s="16" t="str">
        <f t="shared" ref="Z55:Z65" si="52">IF($N55="Non-Canadian",IF($C55="","-",$C55),"-")</f>
        <v>-</v>
      </c>
      <c r="AA55" s="19" t="str">
        <f t="shared" ref="AA55:AA65" si="53">IF($O55="Canadian",IF($G55=0,"-",$G55),"-")</f>
        <v>-</v>
      </c>
      <c r="AB55" s="3" t="str">
        <f t="shared" ref="AB55:AB65" si="54">IF($O55="Non-Canadian",IF($G55=0,"-",$G55),"-")</f>
        <v>-</v>
      </c>
    </row>
    <row r="56" spans="1:28" ht="12.75" customHeight="1" x14ac:dyDescent="0.2">
      <c r="A56" s="28" t="s">
        <v>121</v>
      </c>
      <c r="B56" s="50" t="s">
        <v>197</v>
      </c>
      <c r="C56" s="156"/>
      <c r="D56" s="23"/>
      <c r="E56" s="162"/>
      <c r="F56" s="157"/>
      <c r="G56" s="30">
        <f t="shared" si="39"/>
        <v>0</v>
      </c>
      <c r="H56" s="30">
        <f t="shared" si="40"/>
        <v>0</v>
      </c>
      <c r="I56" s="112" t="str">
        <f t="shared" si="41"/>
        <v/>
      </c>
      <c r="J56" s="158"/>
      <c r="K56" s="158"/>
      <c r="L56" s="3" t="str">
        <f t="shared" si="42"/>
        <v>-</v>
      </c>
      <c r="M56" s="130" t="str">
        <f t="shared" si="43"/>
        <v/>
      </c>
      <c r="N56" s="155" t="s">
        <v>81</v>
      </c>
      <c r="O56" s="155" t="s">
        <v>81</v>
      </c>
      <c r="P56" s="124" t="str">
        <f t="shared" si="44"/>
        <v>-</v>
      </c>
      <c r="Q56" s="48"/>
      <c r="R56" s="3" t="str">
        <f t="shared" si="45"/>
        <v>-</v>
      </c>
      <c r="S56" s="3" t="str">
        <f t="shared" si="46"/>
        <v>-</v>
      </c>
      <c r="T56" s="16" t="str">
        <f t="shared" si="47"/>
        <v>-</v>
      </c>
      <c r="U56" s="19" t="str">
        <f t="shared" si="48"/>
        <v>-</v>
      </c>
      <c r="V56" s="3" t="str">
        <f t="shared" si="49"/>
        <v>-</v>
      </c>
      <c r="W56" s="3" t="str">
        <f t="shared" si="50"/>
        <v>-</v>
      </c>
      <c r="Y56" s="3" t="str">
        <f t="shared" si="51"/>
        <v>-</v>
      </c>
      <c r="Z56" s="16" t="str">
        <f t="shared" si="52"/>
        <v>-</v>
      </c>
      <c r="AA56" s="19" t="str">
        <f t="shared" si="53"/>
        <v>-</v>
      </c>
      <c r="AB56" s="3" t="str">
        <f t="shared" si="54"/>
        <v>-</v>
      </c>
    </row>
    <row r="57" spans="1:28" ht="12.75" customHeight="1" x14ac:dyDescent="0.2">
      <c r="A57" s="28" t="s">
        <v>122</v>
      </c>
      <c r="B57" s="50" t="s">
        <v>219</v>
      </c>
      <c r="C57" s="156"/>
      <c r="D57" s="23"/>
      <c r="E57" s="162"/>
      <c r="F57" s="157"/>
      <c r="G57" s="30">
        <f t="shared" si="39"/>
        <v>0</v>
      </c>
      <c r="H57" s="30">
        <f t="shared" si="40"/>
        <v>0</v>
      </c>
      <c r="I57" s="112" t="str">
        <f t="shared" si="41"/>
        <v/>
      </c>
      <c r="J57" s="158"/>
      <c r="K57" s="158"/>
      <c r="L57" s="3" t="str">
        <f t="shared" si="42"/>
        <v>-</v>
      </c>
      <c r="M57" s="130" t="str">
        <f t="shared" si="43"/>
        <v/>
      </c>
      <c r="N57" s="155" t="s">
        <v>81</v>
      </c>
      <c r="O57" s="155" t="s">
        <v>81</v>
      </c>
      <c r="P57" s="124" t="str">
        <f t="shared" si="44"/>
        <v>-</v>
      </c>
      <c r="Q57" s="48"/>
      <c r="R57" s="3" t="str">
        <f t="shared" si="45"/>
        <v>-</v>
      </c>
      <c r="S57" s="3" t="str">
        <f t="shared" si="46"/>
        <v>-</v>
      </c>
      <c r="T57" s="16" t="str">
        <f t="shared" si="47"/>
        <v>-</v>
      </c>
      <c r="U57" s="19" t="str">
        <f t="shared" si="48"/>
        <v>-</v>
      </c>
      <c r="V57" s="3" t="str">
        <f t="shared" si="49"/>
        <v>-</v>
      </c>
      <c r="W57" s="3" t="str">
        <f t="shared" si="50"/>
        <v>-</v>
      </c>
      <c r="Y57" s="3" t="str">
        <f t="shared" si="51"/>
        <v>-</v>
      </c>
      <c r="Z57" s="16" t="str">
        <f t="shared" si="52"/>
        <v>-</v>
      </c>
      <c r="AA57" s="19" t="str">
        <f t="shared" si="53"/>
        <v>-</v>
      </c>
      <c r="AB57" s="3" t="str">
        <f t="shared" si="54"/>
        <v>-</v>
      </c>
    </row>
    <row r="58" spans="1:28" ht="12.75" customHeight="1" x14ac:dyDescent="0.2">
      <c r="A58" s="28" t="s">
        <v>123</v>
      </c>
      <c r="B58" s="50" t="s">
        <v>199</v>
      </c>
      <c r="C58" s="156"/>
      <c r="D58" s="23"/>
      <c r="E58" s="162"/>
      <c r="F58" s="157"/>
      <c r="G58" s="30">
        <f t="shared" si="39"/>
        <v>0</v>
      </c>
      <c r="H58" s="30">
        <f t="shared" si="40"/>
        <v>0</v>
      </c>
      <c r="I58" s="112" t="str">
        <f t="shared" si="41"/>
        <v/>
      </c>
      <c r="J58" s="158"/>
      <c r="K58" s="158"/>
      <c r="L58" s="3" t="str">
        <f t="shared" si="42"/>
        <v>-</v>
      </c>
      <c r="M58" s="130" t="str">
        <f t="shared" si="43"/>
        <v/>
      </c>
      <c r="N58" s="155" t="s">
        <v>81</v>
      </c>
      <c r="O58" s="155" t="s">
        <v>81</v>
      </c>
      <c r="P58" s="124" t="str">
        <f t="shared" si="44"/>
        <v>-</v>
      </c>
      <c r="Q58" s="48"/>
      <c r="R58" s="3" t="str">
        <f t="shared" si="45"/>
        <v>-</v>
      </c>
      <c r="S58" s="3" t="str">
        <f t="shared" si="46"/>
        <v>-</v>
      </c>
      <c r="T58" s="16" t="str">
        <f t="shared" si="47"/>
        <v>-</v>
      </c>
      <c r="U58" s="19" t="str">
        <f t="shared" si="48"/>
        <v>-</v>
      </c>
      <c r="V58" s="3" t="str">
        <f t="shared" si="49"/>
        <v>-</v>
      </c>
      <c r="W58" s="3" t="str">
        <f t="shared" si="50"/>
        <v>-</v>
      </c>
      <c r="Y58" s="3" t="str">
        <f t="shared" si="51"/>
        <v>-</v>
      </c>
      <c r="Z58" s="16" t="str">
        <f t="shared" si="52"/>
        <v>-</v>
      </c>
      <c r="AA58" s="19" t="str">
        <f t="shared" si="53"/>
        <v>-</v>
      </c>
      <c r="AB58" s="3" t="str">
        <f t="shared" si="54"/>
        <v>-</v>
      </c>
    </row>
    <row r="59" spans="1:28" ht="12.75" customHeight="1" x14ac:dyDescent="0.2">
      <c r="A59" s="28" t="s">
        <v>124</v>
      </c>
      <c r="B59" s="50" t="s">
        <v>198</v>
      </c>
      <c r="C59" s="156"/>
      <c r="D59" s="23"/>
      <c r="E59" s="162"/>
      <c r="F59" s="157"/>
      <c r="G59" s="30">
        <f t="shared" si="39"/>
        <v>0</v>
      </c>
      <c r="H59" s="30">
        <f t="shared" si="40"/>
        <v>0</v>
      </c>
      <c r="I59" s="112" t="str">
        <f t="shared" si="41"/>
        <v/>
      </c>
      <c r="J59" s="158"/>
      <c r="K59" s="158"/>
      <c r="L59" s="3" t="str">
        <f t="shared" si="42"/>
        <v>-</v>
      </c>
      <c r="M59" s="130" t="str">
        <f t="shared" si="43"/>
        <v/>
      </c>
      <c r="N59" s="155" t="s">
        <v>81</v>
      </c>
      <c r="O59" s="155" t="s">
        <v>81</v>
      </c>
      <c r="P59" s="124" t="str">
        <f t="shared" si="44"/>
        <v>-</v>
      </c>
      <c r="Q59" s="48"/>
      <c r="R59" s="3" t="str">
        <f t="shared" si="45"/>
        <v>-</v>
      </c>
      <c r="S59" s="3" t="str">
        <f t="shared" si="46"/>
        <v>-</v>
      </c>
      <c r="T59" s="16" t="str">
        <f t="shared" si="47"/>
        <v>-</v>
      </c>
      <c r="U59" s="19" t="str">
        <f t="shared" si="48"/>
        <v>-</v>
      </c>
      <c r="V59" s="3" t="str">
        <f t="shared" si="49"/>
        <v>-</v>
      </c>
      <c r="W59" s="3" t="str">
        <f t="shared" si="50"/>
        <v>-</v>
      </c>
      <c r="Y59" s="3" t="str">
        <f t="shared" si="51"/>
        <v>-</v>
      </c>
      <c r="Z59" s="16" t="str">
        <f t="shared" si="52"/>
        <v>-</v>
      </c>
      <c r="AA59" s="19" t="str">
        <f t="shared" si="53"/>
        <v>-</v>
      </c>
      <c r="AB59" s="3" t="str">
        <f t="shared" si="54"/>
        <v>-</v>
      </c>
    </row>
    <row r="60" spans="1:28" ht="12.75" customHeight="1" x14ac:dyDescent="0.2">
      <c r="A60" s="28" t="s">
        <v>221</v>
      </c>
      <c r="B60" s="50" t="s">
        <v>200</v>
      </c>
      <c r="C60" s="156"/>
      <c r="D60" s="23"/>
      <c r="E60" s="162"/>
      <c r="F60" s="157"/>
      <c r="G60" s="30">
        <f t="shared" si="39"/>
        <v>0</v>
      </c>
      <c r="H60" s="30">
        <f t="shared" si="40"/>
        <v>0</v>
      </c>
      <c r="I60" s="112" t="str">
        <f t="shared" si="41"/>
        <v/>
      </c>
      <c r="J60" s="158"/>
      <c r="K60" s="158"/>
      <c r="L60" s="3" t="str">
        <f t="shared" si="42"/>
        <v>-</v>
      </c>
      <c r="M60" s="130" t="str">
        <f t="shared" si="43"/>
        <v/>
      </c>
      <c r="N60" s="155" t="s">
        <v>81</v>
      </c>
      <c r="O60" s="155" t="s">
        <v>81</v>
      </c>
      <c r="P60" s="124" t="str">
        <f t="shared" si="44"/>
        <v>-</v>
      </c>
      <c r="Q60" s="48"/>
      <c r="R60" s="3" t="str">
        <f t="shared" si="45"/>
        <v>-</v>
      </c>
      <c r="S60" s="3" t="str">
        <f t="shared" si="46"/>
        <v>-</v>
      </c>
      <c r="T60" s="16" t="str">
        <f t="shared" si="47"/>
        <v>-</v>
      </c>
      <c r="U60" s="19" t="str">
        <f t="shared" si="48"/>
        <v>-</v>
      </c>
      <c r="V60" s="3" t="str">
        <f t="shared" si="49"/>
        <v>-</v>
      </c>
      <c r="W60" s="3" t="str">
        <f t="shared" si="50"/>
        <v>-</v>
      </c>
      <c r="Y60" s="3" t="str">
        <f t="shared" si="51"/>
        <v>-</v>
      </c>
      <c r="Z60" s="16" t="str">
        <f t="shared" si="52"/>
        <v>-</v>
      </c>
      <c r="AA60" s="19" t="str">
        <f t="shared" si="53"/>
        <v>-</v>
      </c>
      <c r="AB60" s="3" t="str">
        <f t="shared" si="54"/>
        <v>-</v>
      </c>
    </row>
    <row r="61" spans="1:28" ht="12.75" customHeight="1" x14ac:dyDescent="0.2">
      <c r="A61" s="28" t="s">
        <v>125</v>
      </c>
      <c r="B61" s="50" t="s">
        <v>201</v>
      </c>
      <c r="C61" s="156"/>
      <c r="D61" s="23"/>
      <c r="E61" s="162"/>
      <c r="F61" s="157"/>
      <c r="G61" s="30">
        <f t="shared" si="39"/>
        <v>0</v>
      </c>
      <c r="H61" s="30">
        <f t="shared" si="40"/>
        <v>0</v>
      </c>
      <c r="I61" s="112" t="str">
        <f t="shared" si="41"/>
        <v/>
      </c>
      <c r="J61" s="158"/>
      <c r="K61" s="158"/>
      <c r="L61" s="3" t="str">
        <f t="shared" si="42"/>
        <v>-</v>
      </c>
      <c r="M61" s="130" t="str">
        <f t="shared" si="43"/>
        <v/>
      </c>
      <c r="N61" s="155" t="s">
        <v>81</v>
      </c>
      <c r="O61" s="155" t="s">
        <v>81</v>
      </c>
      <c r="P61" s="124" t="str">
        <f t="shared" si="44"/>
        <v>-</v>
      </c>
      <c r="Q61" s="48"/>
      <c r="R61" s="3" t="str">
        <f t="shared" si="45"/>
        <v>-</v>
      </c>
      <c r="S61" s="3" t="str">
        <f t="shared" si="46"/>
        <v>-</v>
      </c>
      <c r="T61" s="16" t="str">
        <f t="shared" si="47"/>
        <v>-</v>
      </c>
      <c r="U61" s="19" t="str">
        <f t="shared" si="48"/>
        <v>-</v>
      </c>
      <c r="V61" s="3" t="str">
        <f t="shared" si="49"/>
        <v>-</v>
      </c>
      <c r="W61" s="3" t="str">
        <f t="shared" si="50"/>
        <v>-</v>
      </c>
      <c r="Y61" s="3" t="str">
        <f t="shared" si="51"/>
        <v>-</v>
      </c>
      <c r="Z61" s="16" t="str">
        <f t="shared" si="52"/>
        <v>-</v>
      </c>
      <c r="AA61" s="19" t="str">
        <f t="shared" si="53"/>
        <v>-</v>
      </c>
      <c r="AB61" s="3" t="str">
        <f t="shared" si="54"/>
        <v>-</v>
      </c>
    </row>
    <row r="62" spans="1:28" ht="12.75" customHeight="1" x14ac:dyDescent="0.2">
      <c r="A62" s="28" t="s">
        <v>126</v>
      </c>
      <c r="B62" s="50" t="s">
        <v>202</v>
      </c>
      <c r="C62" s="156"/>
      <c r="D62" s="23"/>
      <c r="E62" s="162"/>
      <c r="F62" s="157"/>
      <c r="G62" s="30">
        <f t="shared" si="39"/>
        <v>0</v>
      </c>
      <c r="H62" s="30">
        <f t="shared" si="40"/>
        <v>0</v>
      </c>
      <c r="I62" s="112" t="str">
        <f t="shared" si="41"/>
        <v/>
      </c>
      <c r="J62" s="158"/>
      <c r="K62" s="158"/>
      <c r="L62" s="3" t="str">
        <f t="shared" si="42"/>
        <v>-</v>
      </c>
      <c r="M62" s="130" t="str">
        <f t="shared" si="43"/>
        <v/>
      </c>
      <c r="N62" s="155" t="s">
        <v>81</v>
      </c>
      <c r="O62" s="155" t="s">
        <v>81</v>
      </c>
      <c r="P62" s="124" t="str">
        <f t="shared" si="44"/>
        <v>-</v>
      </c>
      <c r="Q62" s="48"/>
      <c r="R62" s="3" t="str">
        <f t="shared" si="45"/>
        <v>-</v>
      </c>
      <c r="S62" s="3" t="str">
        <f t="shared" si="46"/>
        <v>-</v>
      </c>
      <c r="T62" s="16" t="str">
        <f t="shared" si="47"/>
        <v>-</v>
      </c>
      <c r="U62" s="19" t="str">
        <f t="shared" si="48"/>
        <v>-</v>
      </c>
      <c r="V62" s="3" t="str">
        <f t="shared" si="49"/>
        <v>-</v>
      </c>
      <c r="W62" s="3" t="str">
        <f t="shared" si="50"/>
        <v>-</v>
      </c>
      <c r="Y62" s="3" t="str">
        <f t="shared" si="51"/>
        <v>-</v>
      </c>
      <c r="Z62" s="16" t="str">
        <f t="shared" si="52"/>
        <v>-</v>
      </c>
      <c r="AA62" s="19" t="str">
        <f t="shared" si="53"/>
        <v>-</v>
      </c>
      <c r="AB62" s="3" t="str">
        <f t="shared" si="54"/>
        <v>-</v>
      </c>
    </row>
    <row r="63" spans="1:28" ht="12.75" customHeight="1" x14ac:dyDescent="0.2">
      <c r="A63" s="28" t="s">
        <v>127</v>
      </c>
      <c r="B63" s="50" t="s">
        <v>203</v>
      </c>
      <c r="C63" s="156"/>
      <c r="D63" s="23"/>
      <c r="E63" s="162"/>
      <c r="F63" s="157"/>
      <c r="G63" s="30">
        <f t="shared" si="39"/>
        <v>0</v>
      </c>
      <c r="H63" s="30">
        <f t="shared" si="40"/>
        <v>0</v>
      </c>
      <c r="I63" s="112" t="str">
        <f t="shared" si="41"/>
        <v/>
      </c>
      <c r="J63" s="158"/>
      <c r="K63" s="158"/>
      <c r="L63" s="3" t="str">
        <f t="shared" si="42"/>
        <v>-</v>
      </c>
      <c r="M63" s="130" t="str">
        <f t="shared" si="43"/>
        <v/>
      </c>
      <c r="N63" s="155" t="s">
        <v>81</v>
      </c>
      <c r="O63" s="155" t="s">
        <v>81</v>
      </c>
      <c r="P63" s="124" t="str">
        <f t="shared" si="44"/>
        <v>-</v>
      </c>
      <c r="Q63" s="48"/>
      <c r="R63" s="3" t="str">
        <f t="shared" si="45"/>
        <v>-</v>
      </c>
      <c r="S63" s="3" t="str">
        <f t="shared" si="46"/>
        <v>-</v>
      </c>
      <c r="T63" s="16" t="str">
        <f t="shared" si="47"/>
        <v>-</v>
      </c>
      <c r="U63" s="19" t="str">
        <f t="shared" si="48"/>
        <v>-</v>
      </c>
      <c r="V63" s="3" t="str">
        <f t="shared" si="49"/>
        <v>-</v>
      </c>
      <c r="W63" s="3" t="str">
        <f t="shared" si="50"/>
        <v>-</v>
      </c>
      <c r="Y63" s="3" t="str">
        <f t="shared" si="51"/>
        <v>-</v>
      </c>
      <c r="Z63" s="16" t="str">
        <f t="shared" si="52"/>
        <v>-</v>
      </c>
      <c r="AA63" s="19" t="str">
        <f t="shared" si="53"/>
        <v>-</v>
      </c>
      <c r="AB63" s="3" t="str">
        <f t="shared" si="54"/>
        <v>-</v>
      </c>
    </row>
    <row r="64" spans="1:28" ht="12.75" customHeight="1" x14ac:dyDescent="0.2">
      <c r="A64" s="28" t="s">
        <v>128</v>
      </c>
      <c r="B64" s="50" t="s">
        <v>204</v>
      </c>
      <c r="C64" s="156"/>
      <c r="D64" s="23"/>
      <c r="E64" s="162"/>
      <c r="F64" s="157"/>
      <c r="G64" s="30">
        <f t="shared" si="39"/>
        <v>0</v>
      </c>
      <c r="H64" s="30">
        <f t="shared" si="40"/>
        <v>0</v>
      </c>
      <c r="I64" s="112" t="str">
        <f t="shared" si="41"/>
        <v/>
      </c>
      <c r="J64" s="158"/>
      <c r="K64" s="158"/>
      <c r="L64" s="3" t="str">
        <f t="shared" si="42"/>
        <v>-</v>
      </c>
      <c r="M64" s="130" t="str">
        <f t="shared" si="43"/>
        <v/>
      </c>
      <c r="N64" s="155" t="s">
        <v>81</v>
      </c>
      <c r="O64" s="155" t="s">
        <v>81</v>
      </c>
      <c r="P64" s="124" t="str">
        <f t="shared" si="44"/>
        <v>-</v>
      </c>
      <c r="Q64" s="48"/>
      <c r="R64" s="3" t="str">
        <f t="shared" si="45"/>
        <v>-</v>
      </c>
      <c r="S64" s="3" t="str">
        <f t="shared" si="46"/>
        <v>-</v>
      </c>
      <c r="T64" s="16" t="str">
        <f t="shared" si="47"/>
        <v>-</v>
      </c>
      <c r="U64" s="19" t="str">
        <f t="shared" si="48"/>
        <v>-</v>
      </c>
      <c r="V64" s="3" t="str">
        <f t="shared" si="49"/>
        <v>-</v>
      </c>
      <c r="W64" s="3" t="str">
        <f t="shared" si="50"/>
        <v>-</v>
      </c>
      <c r="Y64" s="3" t="str">
        <f t="shared" si="51"/>
        <v>-</v>
      </c>
      <c r="Z64" s="16" t="str">
        <f t="shared" si="52"/>
        <v>-</v>
      </c>
      <c r="AA64" s="19" t="str">
        <f t="shared" si="53"/>
        <v>-</v>
      </c>
      <c r="AB64" s="3" t="str">
        <f t="shared" si="54"/>
        <v>-</v>
      </c>
    </row>
    <row r="65" spans="1:28" ht="12.75" customHeight="1" x14ac:dyDescent="0.2">
      <c r="A65" s="28"/>
      <c r="B65" s="50"/>
      <c r="C65" s="156"/>
      <c r="D65" s="23"/>
      <c r="E65" s="162"/>
      <c r="F65" s="157"/>
      <c r="G65" s="30">
        <f>E65+F65</f>
        <v>0</v>
      </c>
      <c r="H65" s="30">
        <f t="shared" si="40"/>
        <v>0</v>
      </c>
      <c r="I65" s="112" t="str">
        <f t="shared" si="41"/>
        <v/>
      </c>
      <c r="J65" s="158"/>
      <c r="K65" s="158"/>
      <c r="L65" s="3" t="str">
        <f t="shared" si="42"/>
        <v>-</v>
      </c>
      <c r="M65" s="130" t="str">
        <f t="shared" si="43"/>
        <v/>
      </c>
      <c r="N65" s="158" t="s">
        <v>81</v>
      </c>
      <c r="O65" s="158" t="s">
        <v>81</v>
      </c>
      <c r="P65" s="3" t="str">
        <f t="shared" si="44"/>
        <v>-</v>
      </c>
      <c r="Q65" s="48"/>
      <c r="R65" s="3" t="str">
        <f t="shared" si="45"/>
        <v>-</v>
      </c>
      <c r="S65" s="3" t="str">
        <f t="shared" si="46"/>
        <v>-</v>
      </c>
      <c r="T65" s="16" t="str">
        <f t="shared" si="47"/>
        <v>-</v>
      </c>
      <c r="U65" s="19" t="str">
        <f t="shared" si="48"/>
        <v>-</v>
      </c>
      <c r="V65" s="3" t="str">
        <f t="shared" si="49"/>
        <v>-</v>
      </c>
      <c r="W65" s="3" t="str">
        <f t="shared" si="50"/>
        <v>-</v>
      </c>
      <c r="Y65" s="3" t="str">
        <f t="shared" si="51"/>
        <v>-</v>
      </c>
      <c r="Z65" s="16" t="str">
        <f t="shared" si="52"/>
        <v>-</v>
      </c>
      <c r="AA65" s="19" t="str">
        <f t="shared" si="53"/>
        <v>-</v>
      </c>
      <c r="AB65" s="3" t="str">
        <f t="shared" si="54"/>
        <v>-</v>
      </c>
    </row>
    <row r="66" spans="1:28" s="21" customFormat="1" ht="12.75" customHeight="1" x14ac:dyDescent="0.2">
      <c r="A66" s="26">
        <v>5</v>
      </c>
      <c r="B66" s="51" t="s">
        <v>11</v>
      </c>
      <c r="C66" s="32">
        <f>ROUND(SUM(C55:C65),0)</f>
        <v>0</v>
      </c>
      <c r="D66" s="49"/>
      <c r="E66" s="32">
        <f>ROUND(SUM(E55:E65),0)</f>
        <v>0</v>
      </c>
      <c r="F66" s="52">
        <f>ROUND(SUM(F55:F65),0)</f>
        <v>0</v>
      </c>
      <c r="G66" s="32">
        <f>ROUND(SUM(G55:G65),0)</f>
        <v>0</v>
      </c>
      <c r="H66" s="32">
        <f>SUM(H55:H65)</f>
        <v>0</v>
      </c>
      <c r="I66" s="112"/>
      <c r="M66" s="112"/>
      <c r="R66" s="4">
        <f>ROUND(SUM(R55:R65),0)</f>
        <v>0</v>
      </c>
      <c r="S66" s="4">
        <f t="shared" ref="S66:W66" si="55">ROUND(SUM(S55:S65),0)</f>
        <v>0</v>
      </c>
      <c r="T66" s="17">
        <f t="shared" si="55"/>
        <v>0</v>
      </c>
      <c r="U66" s="20">
        <f t="shared" si="55"/>
        <v>0</v>
      </c>
      <c r="V66" s="4">
        <f t="shared" si="55"/>
        <v>0</v>
      </c>
      <c r="W66" s="4">
        <f t="shared" si="55"/>
        <v>0</v>
      </c>
      <c r="Y66" s="4">
        <f>ROUND(SUM(Y55:Y65),0)</f>
        <v>0</v>
      </c>
      <c r="Z66" s="17">
        <f>ROUND(SUM(Z55:Z65),0)</f>
        <v>0</v>
      </c>
      <c r="AA66" s="20">
        <f>ROUND(SUM(AA55:AA65),0)</f>
        <v>0</v>
      </c>
      <c r="AB66" s="4">
        <f>ROUND(SUM(AB55:AB65),0)</f>
        <v>0</v>
      </c>
    </row>
    <row r="67" spans="1:28" ht="12.75" customHeight="1" x14ac:dyDescent="0.2">
      <c r="B67" s="22"/>
      <c r="C67" s="23"/>
      <c r="D67" s="23"/>
      <c r="E67" s="33"/>
      <c r="F67" s="33"/>
      <c r="G67" s="24"/>
      <c r="H67" s="24"/>
      <c r="I67" s="112"/>
      <c r="M67" s="112"/>
    </row>
    <row r="68" spans="1:28" s="21" customFormat="1" ht="12.75" customHeight="1" x14ac:dyDescent="0.2">
      <c r="A68" s="26">
        <v>6</v>
      </c>
      <c r="B68" s="499" t="s">
        <v>12</v>
      </c>
      <c r="C68" s="500"/>
      <c r="D68" s="500"/>
      <c r="E68" s="500"/>
      <c r="F68" s="500"/>
      <c r="G68" s="500"/>
      <c r="H68" s="501"/>
      <c r="I68" s="112"/>
      <c r="M68" s="112"/>
      <c r="R68" s="2" t="s">
        <v>62</v>
      </c>
      <c r="S68" s="2" t="s">
        <v>63</v>
      </c>
      <c r="T68" s="15" t="s">
        <v>64</v>
      </c>
      <c r="U68" s="18" t="s">
        <v>62</v>
      </c>
      <c r="V68" s="2" t="s">
        <v>63</v>
      </c>
      <c r="W68" s="2" t="s">
        <v>64</v>
      </c>
      <c r="Y68" s="2" t="s">
        <v>81</v>
      </c>
      <c r="Z68" s="15" t="s">
        <v>166</v>
      </c>
      <c r="AA68" s="18" t="s">
        <v>81</v>
      </c>
      <c r="AB68" s="2" t="s">
        <v>166</v>
      </c>
    </row>
    <row r="69" spans="1:28" ht="12.75" customHeight="1" x14ac:dyDescent="0.2">
      <c r="A69" s="28" t="s">
        <v>129</v>
      </c>
      <c r="B69" s="204" t="s">
        <v>205</v>
      </c>
      <c r="C69" s="156"/>
      <c r="D69" s="23"/>
      <c r="E69" s="162"/>
      <c r="F69" s="157"/>
      <c r="G69" s="30">
        <f t="shared" ref="G69:G75" si="56">E69+F69</f>
        <v>0</v>
      </c>
      <c r="H69" s="30">
        <f t="shared" ref="H69:H75" si="57">C69-G69</f>
        <v>0</v>
      </c>
      <c r="I69" s="112" t="str">
        <f t="shared" ref="I69:I75" si="58">IF(AND($C69="",$E69="",$F69=""),"",IF(AND(OR($C69&lt;&gt;"",$G69&lt;&gt;""),OR(J69="",K69="")),"Select values! -&gt;",""))</f>
        <v/>
      </c>
      <c r="J69" s="158"/>
      <c r="K69" s="158"/>
      <c r="L69" s="3" t="str">
        <f t="shared" ref="L69:L75" si="59">IF(J69=K69,"-", "Allocation change")</f>
        <v>-</v>
      </c>
      <c r="M69" s="130" t="str">
        <f t="shared" ref="M69:M75" si="60">IF(AND($C69="",$E69="",$F69=""),"",IF(AND(OR($C69&lt;&gt;"",$G69&lt;&gt;""),OR(N69="",O69="")),"Select values! -&gt;",""))</f>
        <v/>
      </c>
      <c r="N69" s="158" t="s">
        <v>81</v>
      </c>
      <c r="O69" s="158" t="s">
        <v>81</v>
      </c>
      <c r="P69" s="3" t="str">
        <f t="shared" ref="P69:P75" si="61">IF(N69=O69,"-","Origin change")</f>
        <v>-</v>
      </c>
      <c r="Q69" s="48"/>
      <c r="R69" s="3" t="str">
        <f t="shared" ref="R69:R75" si="62">IF(J69="Internal",C69,"-")</f>
        <v>-</v>
      </c>
      <c r="S69" s="3" t="str">
        <f t="shared" ref="S69:S75" si="63">IF(J69="Related",C69,"-")</f>
        <v>-</v>
      </c>
      <c r="T69" s="16" t="str">
        <f t="shared" ref="T69:T75" si="64">IF(J69="External",C69,"-")</f>
        <v>-</v>
      </c>
      <c r="U69" s="19" t="str">
        <f t="shared" ref="U69:U75" si="65">IF(K69="Internal",G69,"-")</f>
        <v>-</v>
      </c>
      <c r="V69" s="3" t="str">
        <f t="shared" ref="V69:V75" si="66">IF(K69="Related",G69,"-")</f>
        <v>-</v>
      </c>
      <c r="W69" s="3" t="str">
        <f t="shared" ref="W69:W75" si="67">IF(K69="External",G69,"-")</f>
        <v>-</v>
      </c>
      <c r="Y69" s="3" t="str">
        <f t="shared" ref="Y69:Y75" si="68">IF($N69="Canadian",IF($C69="","-",$C69),"-")</f>
        <v>-</v>
      </c>
      <c r="Z69" s="16" t="str">
        <f t="shared" ref="Z69:Z75" si="69">IF($N69="Non-Canadian",IF($C69="","-",$C69),"-")</f>
        <v>-</v>
      </c>
      <c r="AA69" s="19" t="str">
        <f t="shared" ref="AA69:AA75" si="70">IF($O69="Canadian",IF($G69=0,"-",$G69),"-")</f>
        <v>-</v>
      </c>
      <c r="AB69" s="3" t="str">
        <f t="shared" ref="AB69:AB75" si="71">IF($O69="Non-Canadian",IF($G69=0,"-",$G69),"-")</f>
        <v>-</v>
      </c>
    </row>
    <row r="70" spans="1:28" ht="12.75" customHeight="1" x14ac:dyDescent="0.2">
      <c r="A70" s="28" t="s">
        <v>130</v>
      </c>
      <c r="B70" s="50" t="s">
        <v>13</v>
      </c>
      <c r="C70" s="156"/>
      <c r="D70" s="23"/>
      <c r="E70" s="162"/>
      <c r="F70" s="157"/>
      <c r="G70" s="30">
        <f t="shared" si="56"/>
        <v>0</v>
      </c>
      <c r="H70" s="30">
        <f t="shared" si="57"/>
        <v>0</v>
      </c>
      <c r="I70" s="112" t="str">
        <f t="shared" si="58"/>
        <v/>
      </c>
      <c r="J70" s="158"/>
      <c r="K70" s="158"/>
      <c r="L70" s="3" t="str">
        <f t="shared" si="59"/>
        <v>-</v>
      </c>
      <c r="M70" s="130" t="str">
        <f t="shared" si="60"/>
        <v/>
      </c>
      <c r="N70" s="158" t="s">
        <v>81</v>
      </c>
      <c r="O70" s="158" t="s">
        <v>81</v>
      </c>
      <c r="P70" s="3" t="str">
        <f t="shared" si="61"/>
        <v>-</v>
      </c>
      <c r="Q70" s="48"/>
      <c r="R70" s="3" t="str">
        <f t="shared" si="62"/>
        <v>-</v>
      </c>
      <c r="S70" s="3" t="str">
        <f t="shared" si="63"/>
        <v>-</v>
      </c>
      <c r="T70" s="16" t="str">
        <f t="shared" si="64"/>
        <v>-</v>
      </c>
      <c r="U70" s="19" t="str">
        <f t="shared" si="65"/>
        <v>-</v>
      </c>
      <c r="V70" s="3" t="str">
        <f t="shared" si="66"/>
        <v>-</v>
      </c>
      <c r="W70" s="3" t="str">
        <f t="shared" si="67"/>
        <v>-</v>
      </c>
      <c r="Y70" s="3" t="str">
        <f t="shared" si="68"/>
        <v>-</v>
      </c>
      <c r="Z70" s="16" t="str">
        <f t="shared" si="69"/>
        <v>-</v>
      </c>
      <c r="AA70" s="19" t="str">
        <f t="shared" si="70"/>
        <v>-</v>
      </c>
      <c r="AB70" s="3" t="str">
        <f t="shared" si="71"/>
        <v>-</v>
      </c>
    </row>
    <row r="71" spans="1:28" ht="12.75" customHeight="1" x14ac:dyDescent="0.2">
      <c r="A71" s="28" t="s">
        <v>131</v>
      </c>
      <c r="B71" s="50" t="s">
        <v>48</v>
      </c>
      <c r="C71" s="156"/>
      <c r="D71" s="23"/>
      <c r="E71" s="162"/>
      <c r="F71" s="157"/>
      <c r="G71" s="30">
        <f t="shared" si="56"/>
        <v>0</v>
      </c>
      <c r="H71" s="30">
        <f t="shared" si="57"/>
        <v>0</v>
      </c>
      <c r="I71" s="112" t="str">
        <f t="shared" si="58"/>
        <v/>
      </c>
      <c r="J71" s="158"/>
      <c r="K71" s="158"/>
      <c r="L71" s="3" t="str">
        <f t="shared" si="59"/>
        <v>-</v>
      </c>
      <c r="M71" s="130" t="str">
        <f t="shared" si="60"/>
        <v/>
      </c>
      <c r="N71" s="158" t="s">
        <v>81</v>
      </c>
      <c r="O71" s="158" t="s">
        <v>81</v>
      </c>
      <c r="P71" s="3" t="str">
        <f t="shared" si="61"/>
        <v>-</v>
      </c>
      <c r="Q71" s="48"/>
      <c r="R71" s="3" t="str">
        <f t="shared" si="62"/>
        <v>-</v>
      </c>
      <c r="S71" s="3" t="str">
        <f t="shared" si="63"/>
        <v>-</v>
      </c>
      <c r="T71" s="16" t="str">
        <f t="shared" si="64"/>
        <v>-</v>
      </c>
      <c r="U71" s="19" t="str">
        <f t="shared" si="65"/>
        <v>-</v>
      </c>
      <c r="V71" s="3" t="str">
        <f t="shared" si="66"/>
        <v>-</v>
      </c>
      <c r="W71" s="3" t="str">
        <f t="shared" si="67"/>
        <v>-</v>
      </c>
      <c r="Y71" s="3" t="str">
        <f t="shared" si="68"/>
        <v>-</v>
      </c>
      <c r="Z71" s="16" t="str">
        <f t="shared" si="69"/>
        <v>-</v>
      </c>
      <c r="AA71" s="19" t="str">
        <f t="shared" si="70"/>
        <v>-</v>
      </c>
      <c r="AB71" s="3" t="str">
        <f t="shared" si="71"/>
        <v>-</v>
      </c>
    </row>
    <row r="72" spans="1:28" ht="12.75" customHeight="1" x14ac:dyDescent="0.2">
      <c r="A72" s="28" t="s">
        <v>132</v>
      </c>
      <c r="B72" s="50" t="s">
        <v>46</v>
      </c>
      <c r="C72" s="156"/>
      <c r="D72" s="23"/>
      <c r="E72" s="162"/>
      <c r="F72" s="157"/>
      <c r="G72" s="30">
        <f t="shared" si="56"/>
        <v>0</v>
      </c>
      <c r="H72" s="30">
        <f t="shared" si="57"/>
        <v>0</v>
      </c>
      <c r="I72" s="112" t="str">
        <f t="shared" si="58"/>
        <v/>
      </c>
      <c r="J72" s="158"/>
      <c r="K72" s="158"/>
      <c r="L72" s="3" t="str">
        <f t="shared" si="59"/>
        <v>-</v>
      </c>
      <c r="M72" s="130" t="str">
        <f t="shared" si="60"/>
        <v/>
      </c>
      <c r="N72" s="158" t="s">
        <v>81</v>
      </c>
      <c r="O72" s="158" t="s">
        <v>81</v>
      </c>
      <c r="P72" s="3" t="str">
        <f t="shared" si="61"/>
        <v>-</v>
      </c>
      <c r="Q72" s="48"/>
      <c r="R72" s="3" t="str">
        <f t="shared" si="62"/>
        <v>-</v>
      </c>
      <c r="S72" s="3" t="str">
        <f t="shared" si="63"/>
        <v>-</v>
      </c>
      <c r="T72" s="16" t="str">
        <f t="shared" si="64"/>
        <v>-</v>
      </c>
      <c r="U72" s="19" t="str">
        <f t="shared" si="65"/>
        <v>-</v>
      </c>
      <c r="V72" s="3" t="str">
        <f t="shared" si="66"/>
        <v>-</v>
      </c>
      <c r="W72" s="3" t="str">
        <f t="shared" si="67"/>
        <v>-</v>
      </c>
      <c r="Y72" s="3" t="str">
        <f t="shared" si="68"/>
        <v>-</v>
      </c>
      <c r="Z72" s="16" t="str">
        <f t="shared" si="69"/>
        <v>-</v>
      </c>
      <c r="AA72" s="19" t="str">
        <f t="shared" si="70"/>
        <v>-</v>
      </c>
      <c r="AB72" s="3" t="str">
        <f t="shared" si="71"/>
        <v>-</v>
      </c>
    </row>
    <row r="73" spans="1:28" ht="12.75" customHeight="1" x14ac:dyDescent="0.2">
      <c r="A73" s="28" t="s">
        <v>206</v>
      </c>
      <c r="B73" s="50" t="s">
        <v>47</v>
      </c>
      <c r="C73" s="156"/>
      <c r="D73" s="23"/>
      <c r="E73" s="162"/>
      <c r="F73" s="157"/>
      <c r="G73" s="30">
        <f>E73+F73</f>
        <v>0</v>
      </c>
      <c r="H73" s="30">
        <f t="shared" si="57"/>
        <v>0</v>
      </c>
      <c r="I73" s="112" t="str">
        <f t="shared" si="58"/>
        <v/>
      </c>
      <c r="J73" s="158"/>
      <c r="K73" s="158"/>
      <c r="L73" s="3" t="str">
        <f t="shared" si="59"/>
        <v>-</v>
      </c>
      <c r="M73" s="130" t="str">
        <f t="shared" si="60"/>
        <v/>
      </c>
      <c r="N73" s="158" t="s">
        <v>81</v>
      </c>
      <c r="O73" s="158" t="s">
        <v>81</v>
      </c>
      <c r="P73" s="3" t="str">
        <f t="shared" si="61"/>
        <v>-</v>
      </c>
      <c r="Q73" s="48"/>
      <c r="R73" s="3" t="str">
        <f t="shared" si="62"/>
        <v>-</v>
      </c>
      <c r="S73" s="3" t="str">
        <f t="shared" si="63"/>
        <v>-</v>
      </c>
      <c r="T73" s="16" t="str">
        <f t="shared" si="64"/>
        <v>-</v>
      </c>
      <c r="U73" s="19" t="str">
        <f t="shared" si="65"/>
        <v>-</v>
      </c>
      <c r="V73" s="3" t="str">
        <f t="shared" si="66"/>
        <v>-</v>
      </c>
      <c r="W73" s="3" t="str">
        <f t="shared" si="67"/>
        <v>-</v>
      </c>
      <c r="Y73" s="3" t="str">
        <f t="shared" si="68"/>
        <v>-</v>
      </c>
      <c r="Z73" s="16" t="str">
        <f t="shared" si="69"/>
        <v>-</v>
      </c>
      <c r="AA73" s="19" t="str">
        <f t="shared" si="70"/>
        <v>-</v>
      </c>
      <c r="AB73" s="3" t="str">
        <f t="shared" si="71"/>
        <v>-</v>
      </c>
    </row>
    <row r="74" spans="1:28" ht="12.75" customHeight="1" x14ac:dyDescent="0.2">
      <c r="A74" s="28" t="s">
        <v>133</v>
      </c>
      <c r="B74" s="50" t="s">
        <v>50</v>
      </c>
      <c r="C74" s="156"/>
      <c r="D74" s="23"/>
      <c r="E74" s="162"/>
      <c r="F74" s="157"/>
      <c r="G74" s="30">
        <f t="shared" si="56"/>
        <v>0</v>
      </c>
      <c r="H74" s="30">
        <f t="shared" si="57"/>
        <v>0</v>
      </c>
      <c r="I74" s="112" t="str">
        <f t="shared" si="58"/>
        <v/>
      </c>
      <c r="J74" s="158"/>
      <c r="K74" s="158"/>
      <c r="L74" s="3" t="str">
        <f t="shared" si="59"/>
        <v>-</v>
      </c>
      <c r="M74" s="130" t="str">
        <f t="shared" si="60"/>
        <v/>
      </c>
      <c r="N74" s="158" t="s">
        <v>81</v>
      </c>
      <c r="O74" s="158" t="s">
        <v>81</v>
      </c>
      <c r="P74" s="3" t="str">
        <f t="shared" si="61"/>
        <v>-</v>
      </c>
      <c r="Q74" s="48"/>
      <c r="R74" s="3" t="str">
        <f t="shared" si="62"/>
        <v>-</v>
      </c>
      <c r="S74" s="3" t="str">
        <f t="shared" si="63"/>
        <v>-</v>
      </c>
      <c r="T74" s="16" t="str">
        <f t="shared" si="64"/>
        <v>-</v>
      </c>
      <c r="U74" s="19" t="str">
        <f t="shared" si="65"/>
        <v>-</v>
      </c>
      <c r="V74" s="3" t="str">
        <f t="shared" si="66"/>
        <v>-</v>
      </c>
      <c r="W74" s="3" t="str">
        <f t="shared" si="67"/>
        <v>-</v>
      </c>
      <c r="Y74" s="3" t="str">
        <f t="shared" si="68"/>
        <v>-</v>
      </c>
      <c r="Z74" s="16" t="str">
        <f t="shared" si="69"/>
        <v>-</v>
      </c>
      <c r="AA74" s="19" t="str">
        <f t="shared" si="70"/>
        <v>-</v>
      </c>
      <c r="AB74" s="3" t="str">
        <f t="shared" si="71"/>
        <v>-</v>
      </c>
    </row>
    <row r="75" spans="1:28" ht="12.75" customHeight="1" x14ac:dyDescent="0.2">
      <c r="A75" s="28"/>
      <c r="B75" s="50"/>
      <c r="C75" s="156"/>
      <c r="D75" s="23"/>
      <c r="E75" s="162"/>
      <c r="F75" s="157"/>
      <c r="G75" s="30">
        <f t="shared" si="56"/>
        <v>0</v>
      </c>
      <c r="H75" s="30">
        <f t="shared" si="57"/>
        <v>0</v>
      </c>
      <c r="I75" s="112" t="str">
        <f t="shared" si="58"/>
        <v/>
      </c>
      <c r="J75" s="158"/>
      <c r="K75" s="158"/>
      <c r="L75" s="3" t="str">
        <f t="shared" si="59"/>
        <v>-</v>
      </c>
      <c r="M75" s="130" t="str">
        <f t="shared" si="60"/>
        <v/>
      </c>
      <c r="N75" s="158" t="s">
        <v>81</v>
      </c>
      <c r="O75" s="158" t="s">
        <v>81</v>
      </c>
      <c r="P75" s="3" t="str">
        <f t="shared" si="61"/>
        <v>-</v>
      </c>
      <c r="Q75" s="48"/>
      <c r="R75" s="3" t="str">
        <f t="shared" si="62"/>
        <v>-</v>
      </c>
      <c r="S75" s="3" t="str">
        <f t="shared" si="63"/>
        <v>-</v>
      </c>
      <c r="T75" s="16" t="str">
        <f t="shared" si="64"/>
        <v>-</v>
      </c>
      <c r="U75" s="19" t="str">
        <f t="shared" si="65"/>
        <v>-</v>
      </c>
      <c r="V75" s="3" t="str">
        <f t="shared" si="66"/>
        <v>-</v>
      </c>
      <c r="W75" s="3" t="str">
        <f t="shared" si="67"/>
        <v>-</v>
      </c>
      <c r="Y75" s="3" t="str">
        <f t="shared" si="68"/>
        <v>-</v>
      </c>
      <c r="Z75" s="16" t="str">
        <f t="shared" si="69"/>
        <v>-</v>
      </c>
      <c r="AA75" s="19" t="str">
        <f t="shared" si="70"/>
        <v>-</v>
      </c>
      <c r="AB75" s="3" t="str">
        <f t="shared" si="71"/>
        <v>-</v>
      </c>
    </row>
    <row r="76" spans="1:28" s="21" customFormat="1" ht="12.75" customHeight="1" x14ac:dyDescent="0.2">
      <c r="A76" s="26">
        <v>6</v>
      </c>
      <c r="B76" s="51" t="s">
        <v>14</v>
      </c>
      <c r="C76" s="32">
        <f>ROUND(SUM(C69:C75),0)</f>
        <v>0</v>
      </c>
      <c r="D76" s="49"/>
      <c r="E76" s="32">
        <f>ROUND(SUM(E69:E75),0)</f>
        <v>0</v>
      </c>
      <c r="F76" s="52">
        <f>ROUND(SUM(F69:F75),0)</f>
        <v>0</v>
      </c>
      <c r="G76" s="32">
        <f>ROUND(SUM(G69:G75),0)</f>
        <v>0</v>
      </c>
      <c r="H76" s="32">
        <f>SUM(H69:H75)</f>
        <v>0</v>
      </c>
      <c r="I76" s="112"/>
      <c r="M76" s="112"/>
      <c r="R76" s="4">
        <f>ROUND(SUM(R69:R75),0)</f>
        <v>0</v>
      </c>
      <c r="S76" s="4">
        <f t="shared" ref="S76:W76" si="72">ROUND(SUM(S69:S75),0)</f>
        <v>0</v>
      </c>
      <c r="T76" s="17">
        <f t="shared" si="72"/>
        <v>0</v>
      </c>
      <c r="U76" s="20">
        <f t="shared" si="72"/>
        <v>0</v>
      </c>
      <c r="V76" s="4">
        <f t="shared" si="72"/>
        <v>0</v>
      </c>
      <c r="W76" s="4">
        <f t="shared" si="72"/>
        <v>0</v>
      </c>
      <c r="Y76" s="4">
        <f>ROUND(SUM(Y69:Y75),0)</f>
        <v>0</v>
      </c>
      <c r="Z76" s="17">
        <f>ROUND(SUM(Z69:Z75),0)</f>
        <v>0</v>
      </c>
      <c r="AA76" s="20">
        <f>ROUND(SUM(AA69:AA75),0)</f>
        <v>0</v>
      </c>
      <c r="AB76" s="4">
        <f>ROUND(SUM(AB69:AB75),0)</f>
        <v>0</v>
      </c>
    </row>
    <row r="77" spans="1:28" ht="12.75" customHeight="1" x14ac:dyDescent="0.2">
      <c r="B77" s="22"/>
      <c r="C77" s="34"/>
      <c r="D77" s="34"/>
      <c r="E77" s="34"/>
      <c r="F77" s="34"/>
      <c r="G77" s="35"/>
      <c r="H77" s="35"/>
      <c r="I77" s="112"/>
      <c r="M77" s="112"/>
    </row>
    <row r="78" spans="1:28" s="21" customFormat="1" ht="12.75" customHeight="1" x14ac:dyDescent="0.2">
      <c r="A78" s="26">
        <v>7</v>
      </c>
      <c r="B78" s="499" t="s">
        <v>229</v>
      </c>
      <c r="C78" s="500"/>
      <c r="D78" s="500"/>
      <c r="E78" s="500"/>
      <c r="F78" s="500"/>
      <c r="G78" s="500"/>
      <c r="H78" s="501"/>
      <c r="I78" s="112"/>
      <c r="M78" s="112"/>
      <c r="R78" s="2" t="s">
        <v>62</v>
      </c>
      <c r="S78" s="2" t="s">
        <v>63</v>
      </c>
      <c r="T78" s="15" t="s">
        <v>64</v>
      </c>
      <c r="U78" s="18" t="s">
        <v>62</v>
      </c>
      <c r="V78" s="2" t="s">
        <v>63</v>
      </c>
      <c r="W78" s="2" t="s">
        <v>64</v>
      </c>
      <c r="Y78" s="2" t="s">
        <v>81</v>
      </c>
      <c r="Z78" s="15" t="s">
        <v>166</v>
      </c>
      <c r="AA78" s="18" t="s">
        <v>81</v>
      </c>
      <c r="AB78" s="2" t="s">
        <v>166</v>
      </c>
    </row>
    <row r="79" spans="1:28" ht="12.75" customHeight="1" x14ac:dyDescent="0.2">
      <c r="A79" s="28" t="s">
        <v>134</v>
      </c>
      <c r="B79" s="200" t="s">
        <v>15</v>
      </c>
      <c r="C79" s="156"/>
      <c r="D79" s="23"/>
      <c r="E79" s="162"/>
      <c r="F79" s="157"/>
      <c r="G79" s="30">
        <f t="shared" ref="G79:G87" si="73">E79+F79</f>
        <v>0</v>
      </c>
      <c r="H79" s="30">
        <f t="shared" ref="H79:H87" si="74">C79-G79</f>
        <v>0</v>
      </c>
      <c r="I79" s="112" t="str">
        <f t="shared" ref="I79:I87" si="75">IF(AND($C79="",$E79="",$F79=""),"",IF(AND(OR($C79&lt;&gt;"",$G79&lt;&gt;""),OR(J79="",K79="")),"Select values! -&gt;",""))</f>
        <v/>
      </c>
      <c r="J79" s="158"/>
      <c r="K79" s="158"/>
      <c r="L79" s="3" t="str">
        <f t="shared" ref="L79:L87" si="76">IF(J79=K79,"-", "Allocation change")</f>
        <v>-</v>
      </c>
      <c r="M79" s="130" t="str">
        <f t="shared" ref="M79:M87" si="77">IF(AND($C79="",$E79="",$F79=""),"",IF(AND(OR($C79&lt;&gt;"",$G79&lt;&gt;""),OR(N79="",O79="")),"Select values! -&gt;",""))</f>
        <v/>
      </c>
      <c r="N79" s="158" t="s">
        <v>81</v>
      </c>
      <c r="O79" s="158" t="s">
        <v>81</v>
      </c>
      <c r="P79" s="3" t="str">
        <f t="shared" ref="P79:P87" si="78">IF(N79=O79,"-","Origin change")</f>
        <v>-</v>
      </c>
      <c r="Q79" s="48"/>
      <c r="R79" s="3" t="str">
        <f t="shared" ref="R79:R87" si="79">IF(J79="Internal",C79,"-")</f>
        <v>-</v>
      </c>
      <c r="S79" s="3" t="str">
        <f t="shared" ref="S79:S87" si="80">IF(J79="Related",C79,"-")</f>
        <v>-</v>
      </c>
      <c r="T79" s="16" t="str">
        <f t="shared" ref="T79:T87" si="81">IF(J79="External",C79,"-")</f>
        <v>-</v>
      </c>
      <c r="U79" s="19" t="str">
        <f t="shared" ref="U79:U87" si="82">IF(K79="Internal",G79,"-")</f>
        <v>-</v>
      </c>
      <c r="V79" s="3" t="str">
        <f t="shared" ref="V79:V87" si="83">IF(K79="Related",G79,"-")</f>
        <v>-</v>
      </c>
      <c r="W79" s="3" t="str">
        <f t="shared" ref="W79:W87" si="84">IF(K79="External",G79,"-")</f>
        <v>-</v>
      </c>
      <c r="Y79" s="3" t="str">
        <f t="shared" ref="Y79:Y87" si="85">IF($N79="Canadian",IF($C79="","-",$C79),"-")</f>
        <v>-</v>
      </c>
      <c r="Z79" s="16" t="str">
        <f t="shared" ref="Z79:Z87" si="86">IF($N79="Non-Canadian",IF($C79="","-",$C79),"-")</f>
        <v>-</v>
      </c>
      <c r="AA79" s="19" t="str">
        <f t="shared" ref="AA79:AA87" si="87">IF($O79="Canadian",IF($G79=0,"-",$G79),"-")</f>
        <v>-</v>
      </c>
      <c r="AB79" s="3" t="str">
        <f t="shared" ref="AB79:AB87" si="88">IF($O79="Non-Canadian",IF($G79=0,"-",$G79),"-")</f>
        <v>-</v>
      </c>
    </row>
    <row r="80" spans="1:28" ht="12.75" customHeight="1" x14ac:dyDescent="0.2">
      <c r="A80" s="28" t="s">
        <v>135</v>
      </c>
      <c r="B80" s="50" t="s">
        <v>16</v>
      </c>
      <c r="C80" s="156"/>
      <c r="D80" s="23"/>
      <c r="E80" s="162"/>
      <c r="F80" s="157"/>
      <c r="G80" s="30">
        <f t="shared" si="73"/>
        <v>0</v>
      </c>
      <c r="H80" s="30">
        <f t="shared" si="74"/>
        <v>0</v>
      </c>
      <c r="I80" s="112" t="str">
        <f t="shared" si="75"/>
        <v/>
      </c>
      <c r="J80" s="158"/>
      <c r="K80" s="158"/>
      <c r="L80" s="3" t="str">
        <f t="shared" si="76"/>
        <v>-</v>
      </c>
      <c r="M80" s="130" t="str">
        <f t="shared" si="77"/>
        <v/>
      </c>
      <c r="N80" s="158" t="s">
        <v>81</v>
      </c>
      <c r="O80" s="158" t="s">
        <v>81</v>
      </c>
      <c r="P80" s="3" t="str">
        <f t="shared" si="78"/>
        <v>-</v>
      </c>
      <c r="Q80" s="48"/>
      <c r="R80" s="3" t="str">
        <f t="shared" si="79"/>
        <v>-</v>
      </c>
      <c r="S80" s="3" t="str">
        <f t="shared" si="80"/>
        <v>-</v>
      </c>
      <c r="T80" s="16" t="str">
        <f t="shared" si="81"/>
        <v>-</v>
      </c>
      <c r="U80" s="19" t="str">
        <f t="shared" si="82"/>
        <v>-</v>
      </c>
      <c r="V80" s="3" t="str">
        <f t="shared" si="83"/>
        <v>-</v>
      </c>
      <c r="W80" s="3" t="str">
        <f t="shared" si="84"/>
        <v>-</v>
      </c>
      <c r="Y80" s="3" t="str">
        <f t="shared" si="85"/>
        <v>-</v>
      </c>
      <c r="Z80" s="16" t="str">
        <f t="shared" si="86"/>
        <v>-</v>
      </c>
      <c r="AA80" s="19" t="str">
        <f t="shared" si="87"/>
        <v>-</v>
      </c>
      <c r="AB80" s="3" t="str">
        <f t="shared" si="88"/>
        <v>-</v>
      </c>
    </row>
    <row r="81" spans="1:28" ht="12.75" customHeight="1" x14ac:dyDescent="0.2">
      <c r="A81" s="28" t="s">
        <v>136</v>
      </c>
      <c r="B81" s="50" t="s">
        <v>17</v>
      </c>
      <c r="C81" s="156"/>
      <c r="D81" s="23"/>
      <c r="E81" s="162"/>
      <c r="F81" s="157"/>
      <c r="G81" s="30">
        <f t="shared" si="73"/>
        <v>0</v>
      </c>
      <c r="H81" s="30">
        <f t="shared" si="74"/>
        <v>0</v>
      </c>
      <c r="I81" s="112" t="str">
        <f t="shared" si="75"/>
        <v/>
      </c>
      <c r="J81" s="158"/>
      <c r="K81" s="158"/>
      <c r="L81" s="3" t="str">
        <f t="shared" si="76"/>
        <v>-</v>
      </c>
      <c r="M81" s="130" t="str">
        <f t="shared" si="77"/>
        <v/>
      </c>
      <c r="N81" s="158" t="s">
        <v>81</v>
      </c>
      <c r="O81" s="158" t="s">
        <v>81</v>
      </c>
      <c r="P81" s="3" t="str">
        <f t="shared" si="78"/>
        <v>-</v>
      </c>
      <c r="Q81" s="48"/>
      <c r="R81" s="3" t="str">
        <f t="shared" si="79"/>
        <v>-</v>
      </c>
      <c r="S81" s="3" t="str">
        <f t="shared" si="80"/>
        <v>-</v>
      </c>
      <c r="T81" s="16" t="str">
        <f t="shared" si="81"/>
        <v>-</v>
      </c>
      <c r="U81" s="19" t="str">
        <f t="shared" si="82"/>
        <v>-</v>
      </c>
      <c r="V81" s="3" t="str">
        <f t="shared" si="83"/>
        <v>-</v>
      </c>
      <c r="W81" s="3" t="str">
        <f t="shared" si="84"/>
        <v>-</v>
      </c>
      <c r="Y81" s="3" t="str">
        <f t="shared" si="85"/>
        <v>-</v>
      </c>
      <c r="Z81" s="16" t="str">
        <f t="shared" si="86"/>
        <v>-</v>
      </c>
      <c r="AA81" s="19" t="str">
        <f t="shared" si="87"/>
        <v>-</v>
      </c>
      <c r="AB81" s="3" t="str">
        <f t="shared" si="88"/>
        <v>-</v>
      </c>
    </row>
    <row r="82" spans="1:28" ht="12.75" customHeight="1" x14ac:dyDescent="0.2">
      <c r="A82" s="28" t="s">
        <v>137</v>
      </c>
      <c r="B82" s="50" t="s">
        <v>173</v>
      </c>
      <c r="C82" s="156"/>
      <c r="D82" s="23"/>
      <c r="E82" s="162"/>
      <c r="F82" s="157"/>
      <c r="G82" s="30">
        <f t="shared" si="73"/>
        <v>0</v>
      </c>
      <c r="H82" s="30">
        <f t="shared" si="74"/>
        <v>0</v>
      </c>
      <c r="I82" s="112" t="str">
        <f t="shared" si="75"/>
        <v/>
      </c>
      <c r="J82" s="158"/>
      <c r="K82" s="158"/>
      <c r="L82" s="3" t="str">
        <f t="shared" si="76"/>
        <v>-</v>
      </c>
      <c r="M82" s="130" t="str">
        <f t="shared" si="77"/>
        <v/>
      </c>
      <c r="N82" s="158" t="s">
        <v>81</v>
      </c>
      <c r="O82" s="158" t="s">
        <v>81</v>
      </c>
      <c r="P82" s="3" t="str">
        <f t="shared" si="78"/>
        <v>-</v>
      </c>
      <c r="Q82" s="48"/>
      <c r="R82" s="3" t="str">
        <f t="shared" si="79"/>
        <v>-</v>
      </c>
      <c r="S82" s="3" t="str">
        <f t="shared" si="80"/>
        <v>-</v>
      </c>
      <c r="T82" s="16" t="str">
        <f t="shared" si="81"/>
        <v>-</v>
      </c>
      <c r="U82" s="19" t="str">
        <f t="shared" si="82"/>
        <v>-</v>
      </c>
      <c r="V82" s="3" t="str">
        <f t="shared" si="83"/>
        <v>-</v>
      </c>
      <c r="W82" s="3" t="str">
        <f t="shared" si="84"/>
        <v>-</v>
      </c>
      <c r="Y82" s="3" t="str">
        <f t="shared" si="85"/>
        <v>-</v>
      </c>
      <c r="Z82" s="16" t="str">
        <f t="shared" si="86"/>
        <v>-</v>
      </c>
      <c r="AA82" s="19" t="str">
        <f t="shared" si="87"/>
        <v>-</v>
      </c>
      <c r="AB82" s="3" t="str">
        <f t="shared" si="88"/>
        <v>-</v>
      </c>
    </row>
    <row r="83" spans="1:28" ht="12.75" customHeight="1" x14ac:dyDescent="0.2">
      <c r="A83" s="28" t="s">
        <v>138</v>
      </c>
      <c r="B83" s="50" t="s">
        <v>311</v>
      </c>
      <c r="C83" s="156"/>
      <c r="D83" s="23"/>
      <c r="E83" s="162"/>
      <c r="F83" s="157"/>
      <c r="G83" s="30">
        <f t="shared" si="73"/>
        <v>0</v>
      </c>
      <c r="H83" s="30">
        <f t="shared" si="74"/>
        <v>0</v>
      </c>
      <c r="I83" s="112" t="str">
        <f t="shared" si="75"/>
        <v/>
      </c>
      <c r="J83" s="158"/>
      <c r="K83" s="158"/>
      <c r="L83" s="3" t="str">
        <f t="shared" si="76"/>
        <v>-</v>
      </c>
      <c r="M83" s="130" t="str">
        <f t="shared" si="77"/>
        <v/>
      </c>
      <c r="N83" s="158" t="s">
        <v>81</v>
      </c>
      <c r="O83" s="158" t="s">
        <v>81</v>
      </c>
      <c r="P83" s="3" t="str">
        <f t="shared" si="78"/>
        <v>-</v>
      </c>
      <c r="Q83" s="48"/>
      <c r="R83" s="3" t="str">
        <f t="shared" si="79"/>
        <v>-</v>
      </c>
      <c r="S83" s="3" t="str">
        <f t="shared" si="80"/>
        <v>-</v>
      </c>
      <c r="T83" s="16" t="str">
        <f t="shared" si="81"/>
        <v>-</v>
      </c>
      <c r="U83" s="19" t="str">
        <f t="shared" si="82"/>
        <v>-</v>
      </c>
      <c r="V83" s="3" t="str">
        <f t="shared" si="83"/>
        <v>-</v>
      </c>
      <c r="W83" s="3" t="str">
        <f t="shared" si="84"/>
        <v>-</v>
      </c>
      <c r="Y83" s="3" t="str">
        <f t="shared" si="85"/>
        <v>-</v>
      </c>
      <c r="Z83" s="16" t="str">
        <f t="shared" si="86"/>
        <v>-</v>
      </c>
      <c r="AA83" s="19" t="str">
        <f t="shared" si="87"/>
        <v>-</v>
      </c>
      <c r="AB83" s="3" t="str">
        <f t="shared" si="88"/>
        <v>-</v>
      </c>
    </row>
    <row r="84" spans="1:28" ht="12.75" customHeight="1" x14ac:dyDescent="0.2">
      <c r="A84" s="28" t="s">
        <v>139</v>
      </c>
      <c r="B84" s="50" t="s">
        <v>301</v>
      </c>
      <c r="C84" s="156"/>
      <c r="D84" s="23"/>
      <c r="E84" s="162"/>
      <c r="F84" s="157"/>
      <c r="G84" s="30">
        <f t="shared" si="73"/>
        <v>0</v>
      </c>
      <c r="H84" s="30">
        <f t="shared" si="74"/>
        <v>0</v>
      </c>
      <c r="I84" s="112" t="str">
        <f t="shared" si="75"/>
        <v/>
      </c>
      <c r="J84" s="158"/>
      <c r="K84" s="158"/>
      <c r="L84" s="3" t="str">
        <f t="shared" si="76"/>
        <v>-</v>
      </c>
      <c r="M84" s="130" t="str">
        <f t="shared" si="77"/>
        <v/>
      </c>
      <c r="N84" s="158" t="s">
        <v>81</v>
      </c>
      <c r="O84" s="158" t="s">
        <v>81</v>
      </c>
      <c r="P84" s="3" t="str">
        <f t="shared" si="78"/>
        <v>-</v>
      </c>
      <c r="Q84" s="48"/>
      <c r="R84" s="3" t="str">
        <f t="shared" si="79"/>
        <v>-</v>
      </c>
      <c r="S84" s="3" t="str">
        <f t="shared" si="80"/>
        <v>-</v>
      </c>
      <c r="T84" s="16" t="str">
        <f t="shared" si="81"/>
        <v>-</v>
      </c>
      <c r="U84" s="19" t="str">
        <f t="shared" si="82"/>
        <v>-</v>
      </c>
      <c r="V84" s="3" t="str">
        <f t="shared" si="83"/>
        <v>-</v>
      </c>
      <c r="W84" s="3" t="str">
        <f t="shared" si="84"/>
        <v>-</v>
      </c>
      <c r="Y84" s="3" t="str">
        <f t="shared" si="85"/>
        <v>-</v>
      </c>
      <c r="Z84" s="16" t="str">
        <f t="shared" si="86"/>
        <v>-</v>
      </c>
      <c r="AA84" s="19" t="str">
        <f t="shared" si="87"/>
        <v>-</v>
      </c>
      <c r="AB84" s="3" t="str">
        <f t="shared" si="88"/>
        <v>-</v>
      </c>
    </row>
    <row r="85" spans="1:28" ht="12.75" customHeight="1" x14ac:dyDescent="0.2">
      <c r="A85" s="28" t="s">
        <v>140</v>
      </c>
      <c r="B85" s="50" t="s">
        <v>18</v>
      </c>
      <c r="C85" s="156"/>
      <c r="D85" s="23"/>
      <c r="E85" s="162"/>
      <c r="F85" s="157"/>
      <c r="G85" s="30">
        <f t="shared" si="73"/>
        <v>0</v>
      </c>
      <c r="H85" s="30">
        <f t="shared" si="74"/>
        <v>0</v>
      </c>
      <c r="I85" s="112" t="str">
        <f t="shared" si="75"/>
        <v/>
      </c>
      <c r="J85" s="158"/>
      <c r="K85" s="158"/>
      <c r="L85" s="3" t="str">
        <f t="shared" si="76"/>
        <v>-</v>
      </c>
      <c r="M85" s="130" t="str">
        <f t="shared" si="77"/>
        <v/>
      </c>
      <c r="N85" s="158" t="s">
        <v>81</v>
      </c>
      <c r="O85" s="158" t="s">
        <v>81</v>
      </c>
      <c r="P85" s="3" t="str">
        <f t="shared" si="78"/>
        <v>-</v>
      </c>
      <c r="Q85" s="48"/>
      <c r="R85" s="3" t="str">
        <f t="shared" si="79"/>
        <v>-</v>
      </c>
      <c r="S85" s="3" t="str">
        <f t="shared" si="80"/>
        <v>-</v>
      </c>
      <c r="T85" s="16" t="str">
        <f t="shared" si="81"/>
        <v>-</v>
      </c>
      <c r="U85" s="19" t="str">
        <f t="shared" si="82"/>
        <v>-</v>
      </c>
      <c r="V85" s="3" t="str">
        <f t="shared" si="83"/>
        <v>-</v>
      </c>
      <c r="W85" s="3" t="str">
        <f t="shared" si="84"/>
        <v>-</v>
      </c>
      <c r="Y85" s="3" t="str">
        <f t="shared" si="85"/>
        <v>-</v>
      </c>
      <c r="Z85" s="16" t="str">
        <f t="shared" si="86"/>
        <v>-</v>
      </c>
      <c r="AA85" s="19" t="str">
        <f t="shared" si="87"/>
        <v>-</v>
      </c>
      <c r="AB85" s="3" t="str">
        <f t="shared" si="88"/>
        <v>-</v>
      </c>
    </row>
    <row r="86" spans="1:28" ht="12.75" customHeight="1" x14ac:dyDescent="0.2">
      <c r="A86" s="28" t="s">
        <v>141</v>
      </c>
      <c r="B86" s="50" t="s">
        <v>49</v>
      </c>
      <c r="C86" s="156"/>
      <c r="D86" s="23"/>
      <c r="E86" s="162"/>
      <c r="F86" s="157"/>
      <c r="G86" s="30">
        <f t="shared" si="73"/>
        <v>0</v>
      </c>
      <c r="H86" s="30">
        <f t="shared" si="74"/>
        <v>0</v>
      </c>
      <c r="I86" s="112" t="str">
        <f t="shared" si="75"/>
        <v/>
      </c>
      <c r="J86" s="158"/>
      <c r="K86" s="158"/>
      <c r="L86" s="3" t="str">
        <f t="shared" si="76"/>
        <v>-</v>
      </c>
      <c r="M86" s="130" t="str">
        <f t="shared" si="77"/>
        <v/>
      </c>
      <c r="N86" s="158" t="s">
        <v>81</v>
      </c>
      <c r="O86" s="158" t="s">
        <v>81</v>
      </c>
      <c r="P86" s="3" t="str">
        <f t="shared" si="78"/>
        <v>-</v>
      </c>
      <c r="Q86" s="48"/>
      <c r="R86" s="3" t="str">
        <f t="shared" si="79"/>
        <v>-</v>
      </c>
      <c r="S86" s="3" t="str">
        <f t="shared" si="80"/>
        <v>-</v>
      </c>
      <c r="T86" s="16" t="str">
        <f t="shared" si="81"/>
        <v>-</v>
      </c>
      <c r="U86" s="19" t="str">
        <f t="shared" si="82"/>
        <v>-</v>
      </c>
      <c r="V86" s="3" t="str">
        <f t="shared" si="83"/>
        <v>-</v>
      </c>
      <c r="W86" s="3" t="str">
        <f t="shared" si="84"/>
        <v>-</v>
      </c>
      <c r="Y86" s="3" t="str">
        <f t="shared" si="85"/>
        <v>-</v>
      </c>
      <c r="Z86" s="16" t="str">
        <f t="shared" si="86"/>
        <v>-</v>
      </c>
      <c r="AA86" s="19" t="str">
        <f t="shared" si="87"/>
        <v>-</v>
      </c>
      <c r="AB86" s="3" t="str">
        <f t="shared" si="88"/>
        <v>-</v>
      </c>
    </row>
    <row r="87" spans="1:28" ht="12.75" customHeight="1" x14ac:dyDescent="0.2">
      <c r="A87" s="28"/>
      <c r="B87" s="50"/>
      <c r="C87" s="156"/>
      <c r="D87" s="23"/>
      <c r="E87" s="162"/>
      <c r="F87" s="157"/>
      <c r="G87" s="30">
        <f t="shared" si="73"/>
        <v>0</v>
      </c>
      <c r="H87" s="30">
        <f t="shared" si="74"/>
        <v>0</v>
      </c>
      <c r="I87" s="112" t="str">
        <f t="shared" si="75"/>
        <v/>
      </c>
      <c r="J87" s="158"/>
      <c r="K87" s="158"/>
      <c r="L87" s="3" t="str">
        <f t="shared" si="76"/>
        <v>-</v>
      </c>
      <c r="M87" s="130" t="str">
        <f t="shared" si="77"/>
        <v/>
      </c>
      <c r="N87" s="158" t="s">
        <v>81</v>
      </c>
      <c r="O87" s="158" t="s">
        <v>81</v>
      </c>
      <c r="P87" s="3" t="str">
        <f t="shared" si="78"/>
        <v>-</v>
      </c>
      <c r="Q87" s="48"/>
      <c r="R87" s="3" t="str">
        <f t="shared" si="79"/>
        <v>-</v>
      </c>
      <c r="S87" s="3" t="str">
        <f t="shared" si="80"/>
        <v>-</v>
      </c>
      <c r="T87" s="16" t="str">
        <f t="shared" si="81"/>
        <v>-</v>
      </c>
      <c r="U87" s="19" t="str">
        <f t="shared" si="82"/>
        <v>-</v>
      </c>
      <c r="V87" s="3" t="str">
        <f t="shared" si="83"/>
        <v>-</v>
      </c>
      <c r="W87" s="3" t="str">
        <f t="shared" si="84"/>
        <v>-</v>
      </c>
      <c r="Y87" s="3" t="str">
        <f t="shared" si="85"/>
        <v>-</v>
      </c>
      <c r="Z87" s="16" t="str">
        <f t="shared" si="86"/>
        <v>-</v>
      </c>
      <c r="AA87" s="19" t="str">
        <f t="shared" si="87"/>
        <v>-</v>
      </c>
      <c r="AB87" s="3" t="str">
        <f t="shared" si="88"/>
        <v>-</v>
      </c>
    </row>
    <row r="88" spans="1:28" s="21" customFormat="1" ht="12.75" customHeight="1" x14ac:dyDescent="0.2">
      <c r="A88" s="26">
        <v>7</v>
      </c>
      <c r="B88" s="51" t="s">
        <v>228</v>
      </c>
      <c r="C88" s="32">
        <f>ROUND(SUM(C79:C87),0)</f>
        <v>0</v>
      </c>
      <c r="D88" s="49"/>
      <c r="E88" s="32">
        <f>ROUND(SUM(E79:E87),0)</f>
        <v>0</v>
      </c>
      <c r="F88" s="52">
        <f>ROUND(SUM(F79:F87),0)</f>
        <v>0</v>
      </c>
      <c r="G88" s="32">
        <f>ROUND(SUM(G79:G87),0)</f>
        <v>0</v>
      </c>
      <c r="H88" s="32">
        <f>SUM(H79:H87)</f>
        <v>0</v>
      </c>
      <c r="I88" s="112"/>
      <c r="M88" s="112"/>
      <c r="R88" s="4">
        <f>ROUND(SUM(R79:R87),0)</f>
        <v>0</v>
      </c>
      <c r="S88" s="4">
        <f t="shared" ref="S88:W88" si="89">ROUND(SUM(S79:S87),0)</f>
        <v>0</v>
      </c>
      <c r="T88" s="17">
        <f t="shared" si="89"/>
        <v>0</v>
      </c>
      <c r="U88" s="20">
        <f t="shared" si="89"/>
        <v>0</v>
      </c>
      <c r="V88" s="4">
        <f t="shared" si="89"/>
        <v>0</v>
      </c>
      <c r="W88" s="4">
        <f t="shared" si="89"/>
        <v>0</v>
      </c>
      <c r="Y88" s="4">
        <f>ROUND(SUM(Y79:Y87),0)</f>
        <v>0</v>
      </c>
      <c r="Z88" s="17">
        <f>ROUND(SUM(Z79:Z87),0)</f>
        <v>0</v>
      </c>
      <c r="AA88" s="20">
        <f>ROUND(SUM(AA79:AA87),0)</f>
        <v>0</v>
      </c>
      <c r="AB88" s="4">
        <f>ROUND(SUM(AB79:AB87),0)</f>
        <v>0</v>
      </c>
    </row>
    <row r="89" spans="1:28" ht="12.75" customHeight="1" x14ac:dyDescent="0.2">
      <c r="B89" s="22"/>
      <c r="C89" s="23"/>
      <c r="D89" s="23"/>
      <c r="E89" s="23"/>
      <c r="F89" s="33"/>
      <c r="G89" s="24"/>
      <c r="H89" s="24"/>
      <c r="I89" s="112"/>
      <c r="J89" s="36"/>
      <c r="M89" s="112"/>
      <c r="N89" s="36"/>
    </row>
    <row r="90" spans="1:28" s="21" customFormat="1" ht="12.75" customHeight="1" x14ac:dyDescent="0.2">
      <c r="A90" s="26">
        <v>8</v>
      </c>
      <c r="B90" s="499" t="s">
        <v>19</v>
      </c>
      <c r="C90" s="500"/>
      <c r="D90" s="500"/>
      <c r="E90" s="500"/>
      <c r="F90" s="500"/>
      <c r="G90" s="500"/>
      <c r="H90" s="501"/>
      <c r="I90" s="112"/>
      <c r="M90" s="112"/>
      <c r="R90" s="2" t="s">
        <v>62</v>
      </c>
      <c r="S90" s="2" t="s">
        <v>63</v>
      </c>
      <c r="T90" s="15" t="s">
        <v>64</v>
      </c>
      <c r="U90" s="18" t="s">
        <v>62</v>
      </c>
      <c r="V90" s="2" t="s">
        <v>63</v>
      </c>
      <c r="W90" s="2" t="s">
        <v>64</v>
      </c>
      <c r="Y90" s="2" t="s">
        <v>81</v>
      </c>
      <c r="Z90" s="15" t="s">
        <v>166</v>
      </c>
      <c r="AA90" s="18" t="s">
        <v>81</v>
      </c>
      <c r="AB90" s="2" t="s">
        <v>166</v>
      </c>
    </row>
    <row r="91" spans="1:28" ht="12.75" customHeight="1" x14ac:dyDescent="0.2">
      <c r="A91" s="28" t="s">
        <v>142</v>
      </c>
      <c r="B91" s="50" t="s">
        <v>237</v>
      </c>
      <c r="C91" s="156"/>
      <c r="D91" s="23"/>
      <c r="E91" s="162"/>
      <c r="F91" s="157"/>
      <c r="G91" s="30">
        <f t="shared" ref="G91:G100" si="90">E91+F91</f>
        <v>0</v>
      </c>
      <c r="H91" s="30">
        <f>C91-G91</f>
        <v>0</v>
      </c>
      <c r="I91" s="112" t="str">
        <f>IF(AND($C91="",$E91="",$F91=""),"",IF(AND(OR($C91&lt;&gt;"",$G91&lt;&gt;""),OR(J91="",K91="")),"Select values! -&gt;",""))</f>
        <v/>
      </c>
      <c r="J91" s="158"/>
      <c r="K91" s="158"/>
      <c r="L91" s="3" t="str">
        <f t="shared" ref="L91:L94" si="91">IF(J91=K91,"-", "Allocation change")</f>
        <v>-</v>
      </c>
      <c r="M91" s="130" t="str">
        <f t="shared" ref="M91:M94" si="92">IF(AND($C91="",$E91="",$F91=""),"",IF(AND(OR($C91&lt;&gt;"",$G91&lt;&gt;""),OR(N91="",O91="")),"Select values! -&gt;",""))</f>
        <v/>
      </c>
      <c r="N91" s="158" t="s">
        <v>81</v>
      </c>
      <c r="O91" s="158" t="s">
        <v>81</v>
      </c>
      <c r="P91" s="3" t="str">
        <f t="shared" ref="P91:P94" si="93">IF(N91=O91,"-","Origin change")</f>
        <v>-</v>
      </c>
      <c r="Q91" s="48"/>
      <c r="R91" s="3" t="str">
        <f>IF(J91="Internal",C91,"-")</f>
        <v>-</v>
      </c>
      <c r="S91" s="3" t="str">
        <f>IF(J91="Related",C91,"-")</f>
        <v>-</v>
      </c>
      <c r="T91" s="16" t="str">
        <f>IF(J91="External",C91,"-")</f>
        <v>-</v>
      </c>
      <c r="U91" s="19" t="str">
        <f>IF(K91="Internal",G91,"-")</f>
        <v>-</v>
      </c>
      <c r="V91" s="3" t="str">
        <f>IF(K91="Related",G91,"-")</f>
        <v>-</v>
      </c>
      <c r="W91" s="3" t="str">
        <f>IF(K91="External",G91,"-")</f>
        <v>-</v>
      </c>
      <c r="Y91" s="3" t="str">
        <f>IF($N91="Canadian",IF($C91="","-",$C91),"-")</f>
        <v>-</v>
      </c>
      <c r="Z91" s="16" t="str">
        <f>IF($N91="Non-Canadian",IF($C91="","-",$C91),"-")</f>
        <v>-</v>
      </c>
      <c r="AA91" s="19" t="str">
        <f>IF($O91="Canadian",IF($G91=0,"-",$G91),"-")</f>
        <v>-</v>
      </c>
      <c r="AB91" s="3" t="str">
        <f>IF($O91="Non-Canadian",IF($G91=0,"-",$G91),"-")</f>
        <v>-</v>
      </c>
    </row>
    <row r="92" spans="1:28" ht="12.75" customHeight="1" x14ac:dyDescent="0.2">
      <c r="A92" s="28" t="s">
        <v>143</v>
      </c>
      <c r="B92" s="50" t="s">
        <v>20</v>
      </c>
      <c r="C92" s="156"/>
      <c r="D92" s="23"/>
      <c r="E92" s="162"/>
      <c r="F92" s="157"/>
      <c r="G92" s="30">
        <f t="shared" si="90"/>
        <v>0</v>
      </c>
      <c r="H92" s="30">
        <f>C92-G92</f>
        <v>0</v>
      </c>
      <c r="I92" s="112" t="str">
        <f>IF(AND($C92="",$E92="",$F92=""),"",IF(AND(OR($C92&lt;&gt;"",$G92&lt;&gt;""),OR(J92="",K92="")),"Select values! -&gt;",""))</f>
        <v/>
      </c>
      <c r="J92" s="158"/>
      <c r="K92" s="158"/>
      <c r="L92" s="3" t="str">
        <f t="shared" si="91"/>
        <v>-</v>
      </c>
      <c r="M92" s="130" t="str">
        <f t="shared" si="92"/>
        <v/>
      </c>
      <c r="N92" s="158" t="s">
        <v>81</v>
      </c>
      <c r="O92" s="158" t="s">
        <v>81</v>
      </c>
      <c r="P92" s="3" t="str">
        <f t="shared" si="93"/>
        <v>-</v>
      </c>
      <c r="Q92" s="48"/>
      <c r="R92" s="3" t="str">
        <f>IF(J92="Internal",C92,"-")</f>
        <v>-</v>
      </c>
      <c r="S92" s="3" t="str">
        <f>IF(J92="Related",C92,"-")</f>
        <v>-</v>
      </c>
      <c r="T92" s="16" t="str">
        <f>IF(J92="External",C92,"-")</f>
        <v>-</v>
      </c>
      <c r="U92" s="19" t="str">
        <f>IF(K92="Internal",G92,"-")</f>
        <v>-</v>
      </c>
      <c r="V92" s="3" t="str">
        <f>IF(K92="Related",G92,"-")</f>
        <v>-</v>
      </c>
      <c r="W92" s="3" t="str">
        <f>IF(K92="External",G92,"-")</f>
        <v>-</v>
      </c>
      <c r="Y92" s="3" t="str">
        <f>IF($N92="Canadian",IF($C92="","-",$C92),"-")</f>
        <v>-</v>
      </c>
      <c r="Z92" s="16" t="str">
        <f>IF($N92="Non-Canadian",IF($C92="","-",$C92),"-")</f>
        <v>-</v>
      </c>
      <c r="AA92" s="19" t="str">
        <f>IF($O92="Canadian",IF($G92=0,"-",$G92),"-")</f>
        <v>-</v>
      </c>
      <c r="AB92" s="3" t="str">
        <f>IF($O92="Non-Canadian",IF($G92=0,"-",$G92),"-")</f>
        <v>-</v>
      </c>
    </row>
    <row r="93" spans="1:28" ht="12.75" customHeight="1" x14ac:dyDescent="0.2">
      <c r="A93" s="28" t="s">
        <v>144</v>
      </c>
      <c r="B93" s="50" t="s">
        <v>49</v>
      </c>
      <c r="C93" s="156"/>
      <c r="D93" s="23"/>
      <c r="E93" s="162"/>
      <c r="F93" s="157"/>
      <c r="G93" s="30">
        <f t="shared" si="90"/>
        <v>0</v>
      </c>
      <c r="H93" s="30">
        <f>C93-G93</f>
        <v>0</v>
      </c>
      <c r="I93" s="112" t="str">
        <f>IF(AND($C93="",$E93="",$F93=""),"",IF(AND(OR($C93&lt;&gt;"",$G93&lt;&gt;""),OR(J93="",K93="")),"Select values! -&gt;",""))</f>
        <v/>
      </c>
      <c r="J93" s="158"/>
      <c r="K93" s="158"/>
      <c r="L93" s="3" t="str">
        <f t="shared" si="91"/>
        <v>-</v>
      </c>
      <c r="M93" s="130" t="str">
        <f t="shared" si="92"/>
        <v/>
      </c>
      <c r="N93" s="158" t="s">
        <v>81</v>
      </c>
      <c r="O93" s="158" t="s">
        <v>81</v>
      </c>
      <c r="P93" s="3" t="str">
        <f t="shared" si="93"/>
        <v>-</v>
      </c>
      <c r="Q93" s="48"/>
      <c r="R93" s="3" t="str">
        <f>IF(J93="Internal",C93,"-")</f>
        <v>-</v>
      </c>
      <c r="S93" s="3" t="str">
        <f>IF(J93="Related",C93,"-")</f>
        <v>-</v>
      </c>
      <c r="T93" s="16" t="str">
        <f>IF(J93="External",C93,"-")</f>
        <v>-</v>
      </c>
      <c r="U93" s="19" t="str">
        <f>IF(K93="Internal",G93,"-")</f>
        <v>-</v>
      </c>
      <c r="V93" s="3" t="str">
        <f>IF(K93="Related",G93,"-")</f>
        <v>-</v>
      </c>
      <c r="W93" s="3" t="str">
        <f>IF(K93="External",G93,"-")</f>
        <v>-</v>
      </c>
      <c r="Y93" s="3" t="str">
        <f>IF($N93="Canadian",IF($C93="","-",$C93),"-")</f>
        <v>-</v>
      </c>
      <c r="Z93" s="16" t="str">
        <f>IF($N93="Non-Canadian",IF($C93="","-",$C93),"-")</f>
        <v>-</v>
      </c>
      <c r="AA93" s="19" t="str">
        <f>IF($O93="Canadian",IF($G93=0,"-",$G93),"-")</f>
        <v>-</v>
      </c>
      <c r="AB93" s="3" t="str">
        <f>IF($O93="Non-Canadian",IF($G93=0,"-",$G93),"-")</f>
        <v>-</v>
      </c>
    </row>
    <row r="94" spans="1:28" ht="12.75" customHeight="1" x14ac:dyDescent="0.2">
      <c r="A94" s="28"/>
      <c r="B94" s="50"/>
      <c r="C94" s="156"/>
      <c r="D94" s="23"/>
      <c r="E94" s="162"/>
      <c r="F94" s="157"/>
      <c r="G94" s="30">
        <f t="shared" si="90"/>
        <v>0</v>
      </c>
      <c r="H94" s="30">
        <f>C94-G94</f>
        <v>0</v>
      </c>
      <c r="I94" s="112" t="str">
        <f>IF(AND($C94="",$E94="",$F94=""),"",IF(AND(OR($C94&lt;&gt;"",$G94&lt;&gt;""),OR(J94="",K94="")),"Select values! -&gt;",""))</f>
        <v/>
      </c>
      <c r="J94" s="158"/>
      <c r="K94" s="158"/>
      <c r="L94" s="3" t="str">
        <f t="shared" si="91"/>
        <v>-</v>
      </c>
      <c r="M94" s="130" t="str">
        <f t="shared" si="92"/>
        <v/>
      </c>
      <c r="N94" s="158" t="s">
        <v>81</v>
      </c>
      <c r="O94" s="158" t="s">
        <v>81</v>
      </c>
      <c r="P94" s="3" t="str">
        <f t="shared" si="93"/>
        <v>-</v>
      </c>
      <c r="Q94" s="48"/>
      <c r="R94" s="3" t="str">
        <f>IF(J94="Internal",C94,"-")</f>
        <v>-</v>
      </c>
      <c r="S94" s="3" t="str">
        <f>IF(J94="Related",C94,"-")</f>
        <v>-</v>
      </c>
      <c r="T94" s="16" t="str">
        <f>IF(J94="External",C94,"-")</f>
        <v>-</v>
      </c>
      <c r="U94" s="19" t="str">
        <f>IF(K94="Internal",G94,"-")</f>
        <v>-</v>
      </c>
      <c r="V94" s="3" t="str">
        <f>IF(K94="Related",G94,"-")</f>
        <v>-</v>
      </c>
      <c r="W94" s="3" t="str">
        <f>IF(K94="External",G94,"-")</f>
        <v>-</v>
      </c>
      <c r="Y94" s="3" t="str">
        <f>IF($N94="Canadian",IF($C94="","-",$C94),"-")</f>
        <v>-</v>
      </c>
      <c r="Z94" s="16" t="str">
        <f>IF($N94="Non-Canadian",IF($C94="","-",$C94),"-")</f>
        <v>-</v>
      </c>
      <c r="AA94" s="19" t="str">
        <f>IF($O94="Canadian",IF($G94=0,"-",$G94),"-")</f>
        <v>-</v>
      </c>
      <c r="AB94" s="3" t="str">
        <f>IF($O94="Non-Canadian",IF($G94=0,"-",$G94),"-")</f>
        <v>-</v>
      </c>
    </row>
    <row r="95" spans="1:28" s="21" customFormat="1" ht="12.75" customHeight="1" x14ac:dyDescent="0.2">
      <c r="A95" s="26">
        <v>8</v>
      </c>
      <c r="B95" s="51" t="s">
        <v>21</v>
      </c>
      <c r="C95" s="32">
        <f>ROUND(SUM(C91:C94),0)</f>
        <v>0</v>
      </c>
      <c r="D95" s="49"/>
      <c r="E95" s="32">
        <f>ROUND(SUM(E91:E94),0)</f>
        <v>0</v>
      </c>
      <c r="F95" s="52">
        <f>ROUND(SUM(F91:F94),0)</f>
        <v>0</v>
      </c>
      <c r="G95" s="32">
        <f>ROUND(SUM(G91:G94),0)</f>
        <v>0</v>
      </c>
      <c r="H95" s="32">
        <f>SUM(H91:H94)</f>
        <v>0</v>
      </c>
      <c r="I95" s="112"/>
      <c r="M95" s="112"/>
      <c r="R95" s="4">
        <f>ROUND(SUM(R91:R94),0)</f>
        <v>0</v>
      </c>
      <c r="S95" s="4">
        <f t="shared" ref="S95:W95" si="94">ROUND(SUM(S91:S94),0)</f>
        <v>0</v>
      </c>
      <c r="T95" s="17">
        <f t="shared" si="94"/>
        <v>0</v>
      </c>
      <c r="U95" s="20">
        <f t="shared" si="94"/>
        <v>0</v>
      </c>
      <c r="V95" s="4">
        <f t="shared" si="94"/>
        <v>0</v>
      </c>
      <c r="W95" s="4">
        <f t="shared" si="94"/>
        <v>0</v>
      </c>
      <c r="Y95" s="4">
        <f>ROUND(SUM(Y91:Y94),0)</f>
        <v>0</v>
      </c>
      <c r="Z95" s="17">
        <f>ROUND(SUM(Z91:Z94),0)</f>
        <v>0</v>
      </c>
      <c r="AA95" s="20">
        <f>ROUND(SUM(AA91:AA94),0)</f>
        <v>0</v>
      </c>
      <c r="AB95" s="4">
        <f>ROUND(SUM(AB91:AB94),0)</f>
        <v>0</v>
      </c>
    </row>
    <row r="96" spans="1:28" ht="12.75" customHeight="1" x14ac:dyDescent="0.2">
      <c r="B96" s="22"/>
      <c r="C96" s="23"/>
      <c r="D96" s="23"/>
      <c r="E96" s="23"/>
      <c r="F96" s="23"/>
      <c r="G96" s="24"/>
      <c r="H96" s="24"/>
      <c r="I96" s="112"/>
      <c r="M96" s="112"/>
    </row>
    <row r="97" spans="1:28" s="21" customFormat="1" ht="12.75" customHeight="1" x14ac:dyDescent="0.2">
      <c r="A97" s="26">
        <v>9</v>
      </c>
      <c r="B97" s="499" t="s">
        <v>182</v>
      </c>
      <c r="C97" s="500"/>
      <c r="D97" s="500"/>
      <c r="E97" s="500"/>
      <c r="F97" s="500"/>
      <c r="G97" s="500"/>
      <c r="H97" s="501"/>
      <c r="I97" s="112"/>
      <c r="M97" s="112"/>
      <c r="R97" s="2" t="s">
        <v>62</v>
      </c>
      <c r="S97" s="2" t="s">
        <v>63</v>
      </c>
      <c r="T97" s="15" t="s">
        <v>64</v>
      </c>
      <c r="U97" s="18" t="s">
        <v>62</v>
      </c>
      <c r="V97" s="2" t="s">
        <v>63</v>
      </c>
      <c r="W97" s="2" t="s">
        <v>64</v>
      </c>
      <c r="Y97" s="2" t="s">
        <v>81</v>
      </c>
      <c r="Z97" s="15" t="s">
        <v>166</v>
      </c>
      <c r="AA97" s="18" t="s">
        <v>81</v>
      </c>
      <c r="AB97" s="2" t="s">
        <v>166</v>
      </c>
    </row>
    <row r="98" spans="1:28" ht="12.75" customHeight="1" x14ac:dyDescent="0.2">
      <c r="A98" s="28" t="s">
        <v>145</v>
      </c>
      <c r="B98" s="50" t="s">
        <v>312</v>
      </c>
      <c r="C98" s="156"/>
      <c r="D98" s="23"/>
      <c r="E98" s="162"/>
      <c r="F98" s="157"/>
      <c r="G98" s="30">
        <f t="shared" si="90"/>
        <v>0</v>
      </c>
      <c r="H98" s="30">
        <f>C98-G98</f>
        <v>0</v>
      </c>
      <c r="I98" s="112" t="str">
        <f>IF(AND($C98="",$E98="",$F98=""),"",IF(AND(OR($C98&lt;&gt;"",$G98&lt;&gt;""),OR(J98="",K98="")),"Select values! -&gt;",""))</f>
        <v/>
      </c>
      <c r="J98" s="158"/>
      <c r="K98" s="158"/>
      <c r="L98" s="3" t="str">
        <f t="shared" ref="L98:L100" si="95">IF(J98=K98,"-", "Allocation change")</f>
        <v>-</v>
      </c>
      <c r="M98" s="130" t="str">
        <f t="shared" ref="M98:M100" si="96">IF(AND($C98="",$E98="",$F98=""),"",IF(AND(OR($C98&lt;&gt;"",$G98&lt;&gt;""),OR(N98="",O98="")),"Select values! -&gt;",""))</f>
        <v/>
      </c>
      <c r="N98" s="158" t="s">
        <v>81</v>
      </c>
      <c r="O98" s="158" t="s">
        <v>81</v>
      </c>
      <c r="P98" s="3" t="str">
        <f t="shared" ref="P98:P100" si="97">IF(N98=O98,"-","Origin change")</f>
        <v>-</v>
      </c>
      <c r="Q98" s="48"/>
      <c r="R98" s="3" t="str">
        <f>IF(J98="Internal",C98,"-")</f>
        <v>-</v>
      </c>
      <c r="S98" s="3" t="str">
        <f>IF(J98="Related",C98,"-")</f>
        <v>-</v>
      </c>
      <c r="T98" s="16" t="str">
        <f>IF(J98="External",C98,"-")</f>
        <v>-</v>
      </c>
      <c r="U98" s="19" t="str">
        <f>IF(K98="Internal",G98,"-")</f>
        <v>-</v>
      </c>
      <c r="V98" s="3" t="str">
        <f>IF(K98="Related",G98,"-")</f>
        <v>-</v>
      </c>
      <c r="W98" s="3" t="str">
        <f>IF(K98="External",G98,"-")</f>
        <v>-</v>
      </c>
      <c r="Y98" s="3" t="str">
        <f>IF($N98="Canadian",IF($C98="","-",$C98),"-")</f>
        <v>-</v>
      </c>
      <c r="Z98" s="16" t="str">
        <f>IF($N98="Non-Canadian",IF($C98="","-",$C98),"-")</f>
        <v>-</v>
      </c>
      <c r="AA98" s="19" t="str">
        <f>IF($O98="Canadian",IF($G98=0,"-",$G98),"-")</f>
        <v>-</v>
      </c>
      <c r="AB98" s="3" t="str">
        <f>IF($O98="Non-Canadian",IF($G98=0,"-",$G98),"-")</f>
        <v>-</v>
      </c>
    </row>
    <row r="99" spans="1:28" ht="12.75" customHeight="1" x14ac:dyDescent="0.2">
      <c r="A99" s="28" t="s">
        <v>146</v>
      </c>
      <c r="B99" s="50" t="s">
        <v>49</v>
      </c>
      <c r="C99" s="156"/>
      <c r="D99" s="23"/>
      <c r="E99" s="162"/>
      <c r="F99" s="157"/>
      <c r="G99" s="30">
        <f t="shared" si="90"/>
        <v>0</v>
      </c>
      <c r="H99" s="30">
        <f>C99-G99</f>
        <v>0</v>
      </c>
      <c r="I99" s="112" t="str">
        <f>IF(AND($C99="",$E99="",$F99=""),"",IF(AND(OR($C99&lt;&gt;"",$G99&lt;&gt;""),OR(J99="",K99="")),"Select values! -&gt;",""))</f>
        <v/>
      </c>
      <c r="J99" s="158"/>
      <c r="K99" s="158"/>
      <c r="L99" s="3" t="str">
        <f t="shared" si="95"/>
        <v>-</v>
      </c>
      <c r="M99" s="130" t="str">
        <f t="shared" si="96"/>
        <v/>
      </c>
      <c r="N99" s="158" t="s">
        <v>81</v>
      </c>
      <c r="O99" s="158" t="s">
        <v>81</v>
      </c>
      <c r="P99" s="3" t="str">
        <f t="shared" si="97"/>
        <v>-</v>
      </c>
      <c r="Q99" s="48"/>
      <c r="R99" s="3" t="str">
        <f>IF(J99="Internal",C99,"-")</f>
        <v>-</v>
      </c>
      <c r="S99" s="3" t="str">
        <f>IF(J99="Related",C99,"-")</f>
        <v>-</v>
      </c>
      <c r="T99" s="16" t="str">
        <f>IF(J99="External",C99,"-")</f>
        <v>-</v>
      </c>
      <c r="U99" s="19" t="str">
        <f>IF(K99="Internal",G99,"-")</f>
        <v>-</v>
      </c>
      <c r="V99" s="3" t="str">
        <f>IF(K99="Related",G99,"-")</f>
        <v>-</v>
      </c>
      <c r="W99" s="3" t="str">
        <f>IF(K99="External",G99,"-")</f>
        <v>-</v>
      </c>
      <c r="Y99" s="3" t="str">
        <f>IF($N99="Canadian",IF($C99="","-",$C99),"-")</f>
        <v>-</v>
      </c>
      <c r="Z99" s="16" t="str">
        <f>IF($N99="Non-Canadian",IF($C99="","-",$C99),"-")</f>
        <v>-</v>
      </c>
      <c r="AA99" s="19" t="str">
        <f>IF($O99="Canadian",IF($G99=0,"-",$G99),"-")</f>
        <v>-</v>
      </c>
      <c r="AB99" s="3" t="str">
        <f>IF($O99="Non-Canadian",IF($G99=0,"-",$G99),"-")</f>
        <v>-</v>
      </c>
    </row>
    <row r="100" spans="1:28" ht="12.75" customHeight="1" x14ac:dyDescent="0.2">
      <c r="A100" s="28"/>
      <c r="B100" s="50"/>
      <c r="C100" s="156"/>
      <c r="D100" s="23"/>
      <c r="E100" s="162"/>
      <c r="F100" s="157"/>
      <c r="G100" s="30">
        <f t="shared" si="90"/>
        <v>0</v>
      </c>
      <c r="H100" s="30">
        <f>C100-G100</f>
        <v>0</v>
      </c>
      <c r="I100" s="112" t="str">
        <f>IF(AND($C100="",$E100="",$F100=""),"",IF(AND(OR($C100&lt;&gt;"",$G100&lt;&gt;""),OR(J100="",K100="")),"Select values! -&gt;",""))</f>
        <v/>
      </c>
      <c r="J100" s="158"/>
      <c r="K100" s="158"/>
      <c r="L100" s="3" t="str">
        <f t="shared" si="95"/>
        <v>-</v>
      </c>
      <c r="M100" s="130" t="str">
        <f t="shared" si="96"/>
        <v/>
      </c>
      <c r="N100" s="158" t="s">
        <v>81</v>
      </c>
      <c r="O100" s="158" t="s">
        <v>81</v>
      </c>
      <c r="P100" s="3" t="str">
        <f t="shared" si="97"/>
        <v>-</v>
      </c>
      <c r="Q100" s="48"/>
      <c r="R100" s="3" t="str">
        <f>IF(J100="Internal",C100,"-")</f>
        <v>-</v>
      </c>
      <c r="S100" s="3" t="str">
        <f>IF(J100="Related",C100,"-")</f>
        <v>-</v>
      </c>
      <c r="T100" s="16" t="str">
        <f>IF(J100="External",C100,"-")</f>
        <v>-</v>
      </c>
      <c r="U100" s="19" t="str">
        <f>IF(K100="Internal",G100,"-")</f>
        <v>-</v>
      </c>
      <c r="V100" s="3" t="str">
        <f>IF(K100="Related",G100,"-")</f>
        <v>-</v>
      </c>
      <c r="W100" s="3" t="str">
        <f>IF(K100="External",G100,"-")</f>
        <v>-</v>
      </c>
      <c r="Y100" s="3" t="str">
        <f>IF($N100="Canadian",IF($C100="","-",$C100),"-")</f>
        <v>-</v>
      </c>
      <c r="Z100" s="16" t="str">
        <f>IF($N100="Non-Canadian",IF($C100="","-",$C100),"-")</f>
        <v>-</v>
      </c>
      <c r="AA100" s="19" t="str">
        <f>IF($O100="Canadian",IF($G100=0,"-",$G100),"-")</f>
        <v>-</v>
      </c>
      <c r="AB100" s="3" t="str">
        <f>IF($O100="Non-Canadian",IF($G100=0,"-",$G100),"-")</f>
        <v>-</v>
      </c>
    </row>
    <row r="101" spans="1:28" s="21" customFormat="1" ht="12.75" customHeight="1" x14ac:dyDescent="0.2">
      <c r="A101" s="26">
        <v>9</v>
      </c>
      <c r="B101" s="51" t="s">
        <v>207</v>
      </c>
      <c r="C101" s="32">
        <f>ROUND(SUM(C98:C100),0)</f>
        <v>0</v>
      </c>
      <c r="D101" s="49"/>
      <c r="E101" s="32">
        <f>ROUND(SUM(E98:E100),0)</f>
        <v>0</v>
      </c>
      <c r="F101" s="52">
        <f>ROUND(SUM(F98:F100),0)</f>
        <v>0</v>
      </c>
      <c r="G101" s="32">
        <f>ROUND(SUM(G98:G100),0)</f>
        <v>0</v>
      </c>
      <c r="H101" s="32">
        <f>SUM(H98:H100)</f>
        <v>0</v>
      </c>
      <c r="I101" s="112"/>
      <c r="M101" s="112"/>
      <c r="R101" s="4">
        <f>ROUND(SUM(R98:R100),0)</f>
        <v>0</v>
      </c>
      <c r="S101" s="4">
        <f t="shared" ref="S101:W101" si="98">ROUND(SUM(S98:S100),0)</f>
        <v>0</v>
      </c>
      <c r="T101" s="17">
        <f t="shared" si="98"/>
        <v>0</v>
      </c>
      <c r="U101" s="20">
        <f t="shared" si="98"/>
        <v>0</v>
      </c>
      <c r="V101" s="4">
        <f t="shared" si="98"/>
        <v>0</v>
      </c>
      <c r="W101" s="4">
        <f t="shared" si="98"/>
        <v>0</v>
      </c>
      <c r="Y101" s="4">
        <f>ROUND(SUM(Y98:Y100),0)</f>
        <v>0</v>
      </c>
      <c r="Z101" s="17">
        <f>ROUND(SUM(Z98:Z100),0)</f>
        <v>0</v>
      </c>
      <c r="AA101" s="20">
        <f>ROUND(SUM(AA98:AA100),0)</f>
        <v>0</v>
      </c>
      <c r="AB101" s="4">
        <f>ROUND(SUM(AB98:AB100),0)</f>
        <v>0</v>
      </c>
    </row>
    <row r="102" spans="1:28" ht="12.75" customHeight="1" x14ac:dyDescent="0.2">
      <c r="B102" s="22"/>
      <c r="C102" s="23"/>
      <c r="D102" s="23"/>
      <c r="E102" s="23"/>
      <c r="F102" s="23"/>
      <c r="G102" s="24"/>
      <c r="H102" s="24"/>
      <c r="I102" s="112"/>
      <c r="M102" s="112"/>
    </row>
    <row r="103" spans="1:28" s="21" customFormat="1" ht="12.75" customHeight="1" x14ac:dyDescent="0.2">
      <c r="A103" s="26">
        <v>10</v>
      </c>
      <c r="B103" s="499" t="s">
        <v>220</v>
      </c>
      <c r="C103" s="500"/>
      <c r="D103" s="500"/>
      <c r="E103" s="500"/>
      <c r="F103" s="500"/>
      <c r="G103" s="500"/>
      <c r="H103" s="501"/>
      <c r="I103" s="112"/>
      <c r="M103" s="112"/>
      <c r="R103" s="2" t="s">
        <v>62</v>
      </c>
      <c r="S103" s="2" t="s">
        <v>63</v>
      </c>
      <c r="T103" s="15" t="s">
        <v>64</v>
      </c>
      <c r="U103" s="18" t="s">
        <v>62</v>
      </c>
      <c r="V103" s="2" t="s">
        <v>63</v>
      </c>
      <c r="W103" s="2" t="s">
        <v>64</v>
      </c>
      <c r="Y103" s="2" t="s">
        <v>81</v>
      </c>
      <c r="Z103" s="15" t="s">
        <v>166</v>
      </c>
      <c r="AA103" s="18" t="s">
        <v>81</v>
      </c>
      <c r="AB103" s="2" t="s">
        <v>166</v>
      </c>
    </row>
    <row r="104" spans="1:28" ht="12.75" customHeight="1" x14ac:dyDescent="0.2">
      <c r="A104" s="37" t="s">
        <v>83</v>
      </c>
      <c r="B104" s="50" t="s">
        <v>187</v>
      </c>
      <c r="C104" s="156"/>
      <c r="D104" s="23"/>
      <c r="E104" s="162"/>
      <c r="F104" s="157"/>
      <c r="G104" s="30">
        <f t="shared" ref="G104:G114" si="99">E104+F104</f>
        <v>0</v>
      </c>
      <c r="H104" s="30">
        <f t="shared" ref="H104:H115" si="100">C104-G104</f>
        <v>0</v>
      </c>
      <c r="I104" s="112" t="str">
        <f t="shared" ref="I104:I115" si="101">IF(AND($C104="",$E104="",$F104=""),"",IF(AND(OR($C104&lt;&gt;"",$G104&lt;&gt;""),OR(J104="",K104="")),"Select values! -&gt;",""))</f>
        <v/>
      </c>
      <c r="J104" s="158"/>
      <c r="K104" s="158"/>
      <c r="L104" s="3" t="str">
        <f t="shared" ref="L104:L115" si="102">IF(J104=K104,"-", "Allocation change")</f>
        <v>-</v>
      </c>
      <c r="M104" s="130" t="str">
        <f t="shared" ref="M104:M115" si="103">IF(AND($C104="",$E104="",$F104=""),"",IF(AND(OR($C104&lt;&gt;"",$G104&lt;&gt;""),OR(N104="",O104="")),"Select values! -&gt;",""))</f>
        <v/>
      </c>
      <c r="N104" s="158" t="s">
        <v>81</v>
      </c>
      <c r="O104" s="158" t="s">
        <v>81</v>
      </c>
      <c r="P104" s="3" t="str">
        <f t="shared" ref="P104:P115" si="104">IF(N104=O104,"-","Origin change")</f>
        <v>-</v>
      </c>
      <c r="Q104" s="48"/>
      <c r="R104" s="3" t="str">
        <f t="shared" ref="R104:R115" si="105">IF(J104="Internal",C104,"-")</f>
        <v>-</v>
      </c>
      <c r="S104" s="3" t="str">
        <f t="shared" ref="S104:S115" si="106">IF(J104="Related",C104,"-")</f>
        <v>-</v>
      </c>
      <c r="T104" s="16" t="str">
        <f t="shared" ref="T104:T115" si="107">IF(J104="External",C104,"-")</f>
        <v>-</v>
      </c>
      <c r="U104" s="19" t="str">
        <f t="shared" ref="U104:U115" si="108">IF(K104="Internal",G104,"-")</f>
        <v>-</v>
      </c>
      <c r="V104" s="3" t="str">
        <f t="shared" ref="V104:V115" si="109">IF(K104="Related",G104,"-")</f>
        <v>-</v>
      </c>
      <c r="W104" s="3" t="str">
        <f t="shared" ref="W104:W115" si="110">IF(K104="External",G104,"-")</f>
        <v>-</v>
      </c>
      <c r="Y104" s="3" t="str">
        <f t="shared" ref="Y104:Y115" si="111">IF($N104="Canadian",IF($C104="","-",$C104),"-")</f>
        <v>-</v>
      </c>
      <c r="Z104" s="16" t="str">
        <f t="shared" ref="Z104:Z115" si="112">IF($N104="Non-Canadian",IF($C104="","-",$C104),"-")</f>
        <v>-</v>
      </c>
      <c r="AA104" s="19" t="str">
        <f t="shared" ref="AA104:AA115" si="113">IF($O104="Canadian",IF($G104=0,"-",$G104),"-")</f>
        <v>-</v>
      </c>
      <c r="AB104" s="3" t="str">
        <f t="shared" ref="AB104:AB115" si="114">IF($O104="Non-Canadian",IF($G104=0,"-",$G104),"-")</f>
        <v>-</v>
      </c>
    </row>
    <row r="105" spans="1:28" ht="12.75" customHeight="1" x14ac:dyDescent="0.2">
      <c r="A105" s="37" t="s">
        <v>147</v>
      </c>
      <c r="B105" s="50" t="s">
        <v>208</v>
      </c>
      <c r="C105" s="156"/>
      <c r="D105" s="23"/>
      <c r="E105" s="162"/>
      <c r="F105" s="157"/>
      <c r="G105" s="30">
        <f t="shared" si="99"/>
        <v>0</v>
      </c>
      <c r="H105" s="30">
        <f t="shared" si="100"/>
        <v>0</v>
      </c>
      <c r="I105" s="130" t="str">
        <f t="shared" si="101"/>
        <v/>
      </c>
      <c r="J105" s="158"/>
      <c r="K105" s="158"/>
      <c r="L105" s="3" t="str">
        <f t="shared" si="102"/>
        <v>-</v>
      </c>
      <c r="M105" s="130" t="str">
        <f t="shared" si="103"/>
        <v/>
      </c>
      <c r="N105" s="158" t="s">
        <v>81</v>
      </c>
      <c r="O105" s="158" t="s">
        <v>81</v>
      </c>
      <c r="P105" s="3" t="str">
        <f t="shared" si="104"/>
        <v>-</v>
      </c>
      <c r="Q105" s="48"/>
      <c r="R105" s="3" t="str">
        <f t="shared" si="105"/>
        <v>-</v>
      </c>
      <c r="S105" s="3" t="str">
        <f t="shared" si="106"/>
        <v>-</v>
      </c>
      <c r="T105" s="16" t="str">
        <f t="shared" si="107"/>
        <v>-</v>
      </c>
      <c r="U105" s="19" t="str">
        <f t="shared" si="108"/>
        <v>-</v>
      </c>
      <c r="V105" s="3" t="str">
        <f t="shared" si="109"/>
        <v>-</v>
      </c>
      <c r="W105" s="3" t="str">
        <f t="shared" si="110"/>
        <v>-</v>
      </c>
      <c r="Y105" s="3" t="str">
        <f t="shared" si="111"/>
        <v>-</v>
      </c>
      <c r="Z105" s="16" t="str">
        <f t="shared" si="112"/>
        <v>-</v>
      </c>
      <c r="AA105" s="19" t="str">
        <f t="shared" si="113"/>
        <v>-</v>
      </c>
      <c r="AB105" s="3" t="str">
        <f t="shared" si="114"/>
        <v>-</v>
      </c>
    </row>
    <row r="106" spans="1:28" ht="12.75" customHeight="1" x14ac:dyDescent="0.2">
      <c r="A106" s="37" t="s">
        <v>84</v>
      </c>
      <c r="B106" s="50" t="s">
        <v>209</v>
      </c>
      <c r="C106" s="156"/>
      <c r="D106" s="23"/>
      <c r="E106" s="162"/>
      <c r="F106" s="157"/>
      <c r="G106" s="30">
        <f t="shared" si="99"/>
        <v>0</v>
      </c>
      <c r="H106" s="30">
        <f t="shared" si="100"/>
        <v>0</v>
      </c>
      <c r="I106" s="130" t="str">
        <f t="shared" si="101"/>
        <v/>
      </c>
      <c r="J106" s="158"/>
      <c r="K106" s="158"/>
      <c r="L106" s="3" t="str">
        <f t="shared" si="102"/>
        <v>-</v>
      </c>
      <c r="M106" s="130" t="str">
        <f t="shared" si="103"/>
        <v/>
      </c>
      <c r="N106" s="158" t="s">
        <v>81</v>
      </c>
      <c r="O106" s="158" t="s">
        <v>81</v>
      </c>
      <c r="P106" s="3" t="str">
        <f t="shared" si="104"/>
        <v>-</v>
      </c>
      <c r="Q106" s="48"/>
      <c r="R106" s="3" t="str">
        <f t="shared" si="105"/>
        <v>-</v>
      </c>
      <c r="S106" s="3" t="str">
        <f t="shared" si="106"/>
        <v>-</v>
      </c>
      <c r="T106" s="16" t="str">
        <f t="shared" si="107"/>
        <v>-</v>
      </c>
      <c r="U106" s="19" t="str">
        <f t="shared" si="108"/>
        <v>-</v>
      </c>
      <c r="V106" s="3" t="str">
        <f t="shared" si="109"/>
        <v>-</v>
      </c>
      <c r="W106" s="3" t="str">
        <f t="shared" si="110"/>
        <v>-</v>
      </c>
      <c r="Y106" s="3" t="str">
        <f t="shared" si="111"/>
        <v>-</v>
      </c>
      <c r="Z106" s="16" t="str">
        <f t="shared" si="112"/>
        <v>-</v>
      </c>
      <c r="AA106" s="19" t="str">
        <f t="shared" si="113"/>
        <v>-</v>
      </c>
      <c r="AB106" s="3" t="str">
        <f t="shared" si="114"/>
        <v>-</v>
      </c>
    </row>
    <row r="107" spans="1:28" ht="12.75" customHeight="1" x14ac:dyDescent="0.2">
      <c r="A107" s="37" t="s">
        <v>148</v>
      </c>
      <c r="B107" s="50" t="s">
        <v>210</v>
      </c>
      <c r="C107" s="156"/>
      <c r="D107" s="23"/>
      <c r="E107" s="162"/>
      <c r="F107" s="157"/>
      <c r="G107" s="30">
        <f t="shared" si="99"/>
        <v>0</v>
      </c>
      <c r="H107" s="30">
        <f t="shared" si="100"/>
        <v>0</v>
      </c>
      <c r="I107" s="130" t="str">
        <f t="shared" si="101"/>
        <v/>
      </c>
      <c r="J107" s="158"/>
      <c r="K107" s="158"/>
      <c r="L107" s="3" t="str">
        <f t="shared" si="102"/>
        <v>-</v>
      </c>
      <c r="M107" s="130" t="str">
        <f t="shared" si="103"/>
        <v/>
      </c>
      <c r="N107" s="158" t="s">
        <v>81</v>
      </c>
      <c r="O107" s="158" t="s">
        <v>81</v>
      </c>
      <c r="P107" s="3" t="str">
        <f t="shared" si="104"/>
        <v>-</v>
      </c>
      <c r="Q107" s="48"/>
      <c r="R107" s="3" t="str">
        <f t="shared" si="105"/>
        <v>-</v>
      </c>
      <c r="S107" s="3" t="str">
        <f t="shared" si="106"/>
        <v>-</v>
      </c>
      <c r="T107" s="16" t="str">
        <f t="shared" si="107"/>
        <v>-</v>
      </c>
      <c r="U107" s="19" t="str">
        <f t="shared" si="108"/>
        <v>-</v>
      </c>
      <c r="V107" s="3" t="str">
        <f t="shared" si="109"/>
        <v>-</v>
      </c>
      <c r="W107" s="3" t="str">
        <f t="shared" si="110"/>
        <v>-</v>
      </c>
      <c r="Y107" s="3" t="str">
        <f t="shared" si="111"/>
        <v>-</v>
      </c>
      <c r="Z107" s="16" t="str">
        <f t="shared" si="112"/>
        <v>-</v>
      </c>
      <c r="AA107" s="19" t="str">
        <f t="shared" si="113"/>
        <v>-</v>
      </c>
      <c r="AB107" s="3" t="str">
        <f t="shared" si="114"/>
        <v>-</v>
      </c>
    </row>
    <row r="108" spans="1:28" ht="12.75" customHeight="1" x14ac:dyDescent="0.2">
      <c r="A108" s="37" t="s">
        <v>85</v>
      </c>
      <c r="B108" s="50" t="s">
        <v>211</v>
      </c>
      <c r="C108" s="156"/>
      <c r="D108" s="23"/>
      <c r="E108" s="162"/>
      <c r="F108" s="157"/>
      <c r="G108" s="30">
        <f t="shared" si="99"/>
        <v>0</v>
      </c>
      <c r="H108" s="30">
        <f t="shared" si="100"/>
        <v>0</v>
      </c>
      <c r="I108" s="130" t="str">
        <f t="shared" si="101"/>
        <v/>
      </c>
      <c r="J108" s="158"/>
      <c r="K108" s="158"/>
      <c r="L108" s="3" t="str">
        <f t="shared" si="102"/>
        <v>-</v>
      </c>
      <c r="M108" s="130" t="str">
        <f t="shared" si="103"/>
        <v/>
      </c>
      <c r="N108" s="158" t="s">
        <v>81</v>
      </c>
      <c r="O108" s="158" t="s">
        <v>81</v>
      </c>
      <c r="P108" s="3" t="str">
        <f t="shared" si="104"/>
        <v>-</v>
      </c>
      <c r="Q108" s="48"/>
      <c r="R108" s="3" t="str">
        <f t="shared" si="105"/>
        <v>-</v>
      </c>
      <c r="S108" s="3" t="str">
        <f t="shared" si="106"/>
        <v>-</v>
      </c>
      <c r="T108" s="16" t="str">
        <f t="shared" si="107"/>
        <v>-</v>
      </c>
      <c r="U108" s="19" t="str">
        <f t="shared" si="108"/>
        <v>-</v>
      </c>
      <c r="V108" s="3" t="str">
        <f t="shared" si="109"/>
        <v>-</v>
      </c>
      <c r="W108" s="3" t="str">
        <f t="shared" si="110"/>
        <v>-</v>
      </c>
      <c r="Y108" s="3" t="str">
        <f t="shared" si="111"/>
        <v>-</v>
      </c>
      <c r="Z108" s="16" t="str">
        <f t="shared" si="112"/>
        <v>-</v>
      </c>
      <c r="AA108" s="19" t="str">
        <f t="shared" si="113"/>
        <v>-</v>
      </c>
      <c r="AB108" s="3" t="str">
        <f t="shared" si="114"/>
        <v>-</v>
      </c>
    </row>
    <row r="109" spans="1:28" ht="12.75" customHeight="1" x14ac:dyDescent="0.2">
      <c r="A109" s="37" t="s">
        <v>149</v>
      </c>
      <c r="B109" s="50" t="s">
        <v>51</v>
      </c>
      <c r="C109" s="156"/>
      <c r="D109" s="23"/>
      <c r="E109" s="162"/>
      <c r="F109" s="157"/>
      <c r="G109" s="30">
        <f t="shared" si="99"/>
        <v>0</v>
      </c>
      <c r="H109" s="30">
        <f t="shared" si="100"/>
        <v>0</v>
      </c>
      <c r="I109" s="130" t="str">
        <f t="shared" si="101"/>
        <v/>
      </c>
      <c r="J109" s="158"/>
      <c r="K109" s="158"/>
      <c r="L109" s="3" t="str">
        <f t="shared" si="102"/>
        <v>-</v>
      </c>
      <c r="M109" s="130" t="str">
        <f t="shared" si="103"/>
        <v/>
      </c>
      <c r="N109" s="158" t="s">
        <v>81</v>
      </c>
      <c r="O109" s="158" t="s">
        <v>81</v>
      </c>
      <c r="P109" s="3" t="str">
        <f t="shared" si="104"/>
        <v>-</v>
      </c>
      <c r="Q109" s="48"/>
      <c r="R109" s="3" t="str">
        <f t="shared" si="105"/>
        <v>-</v>
      </c>
      <c r="S109" s="3" t="str">
        <f t="shared" si="106"/>
        <v>-</v>
      </c>
      <c r="T109" s="16" t="str">
        <f t="shared" si="107"/>
        <v>-</v>
      </c>
      <c r="U109" s="19" t="str">
        <f t="shared" si="108"/>
        <v>-</v>
      </c>
      <c r="V109" s="3" t="str">
        <f t="shared" si="109"/>
        <v>-</v>
      </c>
      <c r="W109" s="3" t="str">
        <f t="shared" si="110"/>
        <v>-</v>
      </c>
      <c r="Y109" s="3" t="str">
        <f t="shared" si="111"/>
        <v>-</v>
      </c>
      <c r="Z109" s="16" t="str">
        <f t="shared" si="112"/>
        <v>-</v>
      </c>
      <c r="AA109" s="19" t="str">
        <f t="shared" si="113"/>
        <v>-</v>
      </c>
      <c r="AB109" s="3" t="str">
        <f t="shared" si="114"/>
        <v>-</v>
      </c>
    </row>
    <row r="110" spans="1:28" ht="12.75" customHeight="1" x14ac:dyDescent="0.2">
      <c r="A110" s="37" t="s">
        <v>174</v>
      </c>
      <c r="B110" s="50" t="s">
        <v>22</v>
      </c>
      <c r="C110" s="156"/>
      <c r="D110" s="23"/>
      <c r="E110" s="162"/>
      <c r="F110" s="157"/>
      <c r="G110" s="30">
        <f t="shared" si="99"/>
        <v>0</v>
      </c>
      <c r="H110" s="30">
        <f t="shared" si="100"/>
        <v>0</v>
      </c>
      <c r="I110" s="130" t="str">
        <f t="shared" si="101"/>
        <v/>
      </c>
      <c r="J110" s="158"/>
      <c r="K110" s="158"/>
      <c r="L110" s="3" t="str">
        <f t="shared" si="102"/>
        <v>-</v>
      </c>
      <c r="M110" s="130" t="str">
        <f t="shared" si="103"/>
        <v/>
      </c>
      <c r="N110" s="158" t="s">
        <v>81</v>
      </c>
      <c r="O110" s="158" t="s">
        <v>81</v>
      </c>
      <c r="P110" s="3" t="str">
        <f t="shared" si="104"/>
        <v>-</v>
      </c>
      <c r="Q110" s="48"/>
      <c r="R110" s="3" t="str">
        <f t="shared" si="105"/>
        <v>-</v>
      </c>
      <c r="S110" s="3" t="str">
        <f t="shared" si="106"/>
        <v>-</v>
      </c>
      <c r="T110" s="16" t="str">
        <f t="shared" si="107"/>
        <v>-</v>
      </c>
      <c r="U110" s="19" t="str">
        <f t="shared" si="108"/>
        <v>-</v>
      </c>
      <c r="V110" s="3" t="str">
        <f t="shared" si="109"/>
        <v>-</v>
      </c>
      <c r="W110" s="3" t="str">
        <f t="shared" si="110"/>
        <v>-</v>
      </c>
      <c r="Y110" s="3" t="str">
        <f t="shared" si="111"/>
        <v>-</v>
      </c>
      <c r="Z110" s="16" t="str">
        <f t="shared" si="112"/>
        <v>-</v>
      </c>
      <c r="AA110" s="19" t="str">
        <f t="shared" si="113"/>
        <v>-</v>
      </c>
      <c r="AB110" s="3" t="str">
        <f t="shared" si="114"/>
        <v>-</v>
      </c>
    </row>
    <row r="111" spans="1:28" ht="12.75" customHeight="1" x14ac:dyDescent="0.2">
      <c r="A111" s="37" t="s">
        <v>302</v>
      </c>
      <c r="B111" s="50" t="s">
        <v>303</v>
      </c>
      <c r="C111" s="156"/>
      <c r="D111" s="23"/>
      <c r="E111" s="162"/>
      <c r="F111" s="157"/>
      <c r="G111" s="30">
        <f t="shared" ref="G111:G113" si="115">E111+F111</f>
        <v>0</v>
      </c>
      <c r="H111" s="30">
        <f t="shared" ref="H111:H113" si="116">C111-G111</f>
        <v>0</v>
      </c>
      <c r="I111" s="130" t="str">
        <f t="shared" si="101"/>
        <v/>
      </c>
      <c r="J111" s="158"/>
      <c r="K111" s="158"/>
      <c r="L111" s="3" t="str">
        <f t="shared" si="102"/>
        <v>-</v>
      </c>
      <c r="M111" s="130" t="str">
        <f t="shared" si="103"/>
        <v/>
      </c>
      <c r="N111" s="158" t="s">
        <v>81</v>
      </c>
      <c r="O111" s="158" t="s">
        <v>81</v>
      </c>
      <c r="P111" s="3" t="str">
        <f t="shared" si="104"/>
        <v>-</v>
      </c>
      <c r="Q111" s="48"/>
      <c r="R111" s="3" t="str">
        <f t="shared" ref="R111:R113" si="117">IF(J111="Internal",C111,"-")</f>
        <v>-</v>
      </c>
      <c r="S111" s="3" t="str">
        <f t="shared" ref="S111:S113" si="118">IF(J111="Related",C111,"-")</f>
        <v>-</v>
      </c>
      <c r="T111" s="16" t="str">
        <f t="shared" ref="T111:T113" si="119">IF(J111="External",C111,"-")</f>
        <v>-</v>
      </c>
      <c r="U111" s="19" t="str">
        <f t="shared" ref="U111:U113" si="120">IF(K111="Internal",G111,"-")</f>
        <v>-</v>
      </c>
      <c r="V111" s="3" t="str">
        <f t="shared" ref="V111:V113" si="121">IF(K111="Related",G111,"-")</f>
        <v>-</v>
      </c>
      <c r="W111" s="3" t="str">
        <f t="shared" ref="W111:W113" si="122">IF(K111="External",G111,"-")</f>
        <v>-</v>
      </c>
      <c r="Y111" s="3" t="str">
        <f t="shared" si="111"/>
        <v>-</v>
      </c>
      <c r="Z111" s="16" t="str">
        <f t="shared" si="112"/>
        <v>-</v>
      </c>
      <c r="AA111" s="19" t="str">
        <f t="shared" si="113"/>
        <v>-</v>
      </c>
      <c r="AB111" s="3" t="str">
        <f t="shared" si="114"/>
        <v>-</v>
      </c>
    </row>
    <row r="112" spans="1:28" ht="12.75" customHeight="1" x14ac:dyDescent="0.2">
      <c r="A112" s="37" t="s">
        <v>304</v>
      </c>
      <c r="B112" s="50" t="s">
        <v>305</v>
      </c>
      <c r="C112" s="156"/>
      <c r="D112" s="23"/>
      <c r="E112" s="162"/>
      <c r="F112" s="157"/>
      <c r="G112" s="30">
        <f t="shared" si="115"/>
        <v>0</v>
      </c>
      <c r="H112" s="30">
        <f t="shared" si="116"/>
        <v>0</v>
      </c>
      <c r="I112" s="130" t="str">
        <f t="shared" si="101"/>
        <v/>
      </c>
      <c r="J112" s="158"/>
      <c r="K112" s="158"/>
      <c r="L112" s="3" t="str">
        <f t="shared" si="102"/>
        <v>-</v>
      </c>
      <c r="M112" s="130" t="str">
        <f t="shared" si="103"/>
        <v/>
      </c>
      <c r="N112" s="158" t="s">
        <v>81</v>
      </c>
      <c r="O112" s="158" t="s">
        <v>81</v>
      </c>
      <c r="P112" s="3" t="str">
        <f t="shared" si="104"/>
        <v>-</v>
      </c>
      <c r="Q112" s="48"/>
      <c r="R112" s="3" t="str">
        <f t="shared" si="117"/>
        <v>-</v>
      </c>
      <c r="S112" s="3" t="str">
        <f t="shared" si="118"/>
        <v>-</v>
      </c>
      <c r="T112" s="16" t="str">
        <f t="shared" si="119"/>
        <v>-</v>
      </c>
      <c r="U112" s="19" t="str">
        <f t="shared" si="120"/>
        <v>-</v>
      </c>
      <c r="V112" s="3" t="str">
        <f t="shared" si="121"/>
        <v>-</v>
      </c>
      <c r="W112" s="3" t="str">
        <f t="shared" si="122"/>
        <v>-</v>
      </c>
      <c r="Y112" s="3" t="str">
        <f t="shared" si="111"/>
        <v>-</v>
      </c>
      <c r="Z112" s="16" t="str">
        <f t="shared" si="112"/>
        <v>-</v>
      </c>
      <c r="AA112" s="19" t="str">
        <f t="shared" si="113"/>
        <v>-</v>
      </c>
      <c r="AB112" s="3" t="str">
        <f t="shared" si="114"/>
        <v>-</v>
      </c>
    </row>
    <row r="113" spans="1:28" ht="12.75" customHeight="1" x14ac:dyDescent="0.2">
      <c r="A113" s="37" t="s">
        <v>306</v>
      </c>
      <c r="B113" s="50" t="s">
        <v>307</v>
      </c>
      <c r="C113" s="156"/>
      <c r="D113" s="23"/>
      <c r="E113" s="162"/>
      <c r="F113" s="157"/>
      <c r="G113" s="30">
        <f t="shared" si="115"/>
        <v>0</v>
      </c>
      <c r="H113" s="30">
        <f t="shared" si="116"/>
        <v>0</v>
      </c>
      <c r="I113" s="130" t="str">
        <f t="shared" si="101"/>
        <v/>
      </c>
      <c r="J113" s="158"/>
      <c r="K113" s="158"/>
      <c r="L113" s="3" t="str">
        <f t="shared" si="102"/>
        <v>-</v>
      </c>
      <c r="M113" s="130" t="str">
        <f t="shared" si="103"/>
        <v/>
      </c>
      <c r="N113" s="158" t="s">
        <v>81</v>
      </c>
      <c r="O113" s="158" t="s">
        <v>81</v>
      </c>
      <c r="P113" s="3" t="str">
        <f t="shared" si="104"/>
        <v>-</v>
      </c>
      <c r="Q113" s="48"/>
      <c r="R113" s="3" t="str">
        <f t="shared" si="117"/>
        <v>-</v>
      </c>
      <c r="S113" s="3" t="str">
        <f t="shared" si="118"/>
        <v>-</v>
      </c>
      <c r="T113" s="16" t="str">
        <f t="shared" si="119"/>
        <v>-</v>
      </c>
      <c r="U113" s="19" t="str">
        <f t="shared" si="120"/>
        <v>-</v>
      </c>
      <c r="V113" s="3" t="str">
        <f t="shared" si="121"/>
        <v>-</v>
      </c>
      <c r="W113" s="3" t="str">
        <f t="shared" si="122"/>
        <v>-</v>
      </c>
      <c r="Y113" s="3" t="str">
        <f t="shared" si="111"/>
        <v>-</v>
      </c>
      <c r="Z113" s="16" t="str">
        <f t="shared" si="112"/>
        <v>-</v>
      </c>
      <c r="AA113" s="19" t="str">
        <f t="shared" si="113"/>
        <v>-</v>
      </c>
      <c r="AB113" s="3" t="str">
        <f t="shared" si="114"/>
        <v>-</v>
      </c>
    </row>
    <row r="114" spans="1:28" ht="12.75" customHeight="1" x14ac:dyDescent="0.2">
      <c r="A114" s="37" t="s">
        <v>86</v>
      </c>
      <c r="B114" s="50" t="s">
        <v>49</v>
      </c>
      <c r="C114" s="156"/>
      <c r="D114" s="23"/>
      <c r="E114" s="162"/>
      <c r="F114" s="157"/>
      <c r="G114" s="30">
        <f t="shared" si="99"/>
        <v>0</v>
      </c>
      <c r="H114" s="30">
        <f t="shared" si="100"/>
        <v>0</v>
      </c>
      <c r="I114" s="130" t="str">
        <f t="shared" si="101"/>
        <v/>
      </c>
      <c r="J114" s="158"/>
      <c r="K114" s="158"/>
      <c r="L114" s="3" t="str">
        <f t="shared" si="102"/>
        <v>-</v>
      </c>
      <c r="M114" s="130" t="str">
        <f t="shared" si="103"/>
        <v/>
      </c>
      <c r="N114" s="158" t="s">
        <v>81</v>
      </c>
      <c r="O114" s="158" t="s">
        <v>81</v>
      </c>
      <c r="P114" s="3" t="str">
        <f t="shared" si="104"/>
        <v>-</v>
      </c>
      <c r="Q114" s="48"/>
      <c r="R114" s="3" t="str">
        <f t="shared" si="105"/>
        <v>-</v>
      </c>
      <c r="S114" s="3" t="str">
        <f t="shared" si="106"/>
        <v>-</v>
      </c>
      <c r="T114" s="16" t="str">
        <f t="shared" si="107"/>
        <v>-</v>
      </c>
      <c r="U114" s="19" t="str">
        <f t="shared" si="108"/>
        <v>-</v>
      </c>
      <c r="V114" s="3" t="str">
        <f t="shared" si="109"/>
        <v>-</v>
      </c>
      <c r="W114" s="3" t="str">
        <f t="shared" si="110"/>
        <v>-</v>
      </c>
      <c r="Y114" s="3" t="str">
        <f t="shared" si="111"/>
        <v>-</v>
      </c>
      <c r="Z114" s="16" t="str">
        <f t="shared" si="112"/>
        <v>-</v>
      </c>
      <c r="AA114" s="19" t="str">
        <f t="shared" si="113"/>
        <v>-</v>
      </c>
      <c r="AB114" s="3" t="str">
        <f t="shared" si="114"/>
        <v>-</v>
      </c>
    </row>
    <row r="115" spans="1:28" ht="12.75" customHeight="1" x14ac:dyDescent="0.2">
      <c r="A115" s="37"/>
      <c r="B115" s="50"/>
      <c r="C115" s="156"/>
      <c r="D115" s="23"/>
      <c r="E115" s="162"/>
      <c r="F115" s="157"/>
      <c r="G115" s="30">
        <f>E115+F115</f>
        <v>0</v>
      </c>
      <c r="H115" s="30">
        <f t="shared" si="100"/>
        <v>0</v>
      </c>
      <c r="I115" s="130" t="str">
        <f t="shared" si="101"/>
        <v/>
      </c>
      <c r="J115" s="158"/>
      <c r="K115" s="158"/>
      <c r="L115" s="3" t="str">
        <f t="shared" si="102"/>
        <v>-</v>
      </c>
      <c r="M115" s="130" t="str">
        <f t="shared" si="103"/>
        <v/>
      </c>
      <c r="N115" s="158" t="s">
        <v>81</v>
      </c>
      <c r="O115" s="158" t="s">
        <v>81</v>
      </c>
      <c r="P115" s="3" t="str">
        <f t="shared" si="104"/>
        <v>-</v>
      </c>
      <c r="Q115" s="48"/>
      <c r="R115" s="3" t="str">
        <f t="shared" si="105"/>
        <v>-</v>
      </c>
      <c r="S115" s="3" t="str">
        <f t="shared" si="106"/>
        <v>-</v>
      </c>
      <c r="T115" s="16" t="str">
        <f t="shared" si="107"/>
        <v>-</v>
      </c>
      <c r="U115" s="19" t="str">
        <f t="shared" si="108"/>
        <v>-</v>
      </c>
      <c r="V115" s="3" t="str">
        <f t="shared" si="109"/>
        <v>-</v>
      </c>
      <c r="W115" s="3" t="str">
        <f t="shared" si="110"/>
        <v>-</v>
      </c>
      <c r="Y115" s="3" t="str">
        <f t="shared" si="111"/>
        <v>-</v>
      </c>
      <c r="Z115" s="16" t="str">
        <f t="shared" si="112"/>
        <v>-</v>
      </c>
      <c r="AA115" s="19" t="str">
        <f t="shared" si="113"/>
        <v>-</v>
      </c>
      <c r="AB115" s="3" t="str">
        <f t="shared" si="114"/>
        <v>-</v>
      </c>
    </row>
    <row r="116" spans="1:28" s="21" customFormat="1" ht="12.75" customHeight="1" x14ac:dyDescent="0.2">
      <c r="A116" s="26">
        <v>10</v>
      </c>
      <c r="B116" s="51" t="s">
        <v>308</v>
      </c>
      <c r="C116" s="32">
        <f>ROUND(SUM(C104:C115),0)</f>
        <v>0</v>
      </c>
      <c r="D116" s="49"/>
      <c r="E116" s="32">
        <f>ROUND(SUM(E104:E115),0)</f>
        <v>0</v>
      </c>
      <c r="F116" s="52">
        <f>ROUND(SUM(F104:F115),0)</f>
        <v>0</v>
      </c>
      <c r="G116" s="32">
        <f>ROUND(SUM(G104:G115),0)</f>
        <v>0</v>
      </c>
      <c r="H116" s="32">
        <f>SUM(H104:H115)</f>
        <v>0</v>
      </c>
      <c r="I116" s="112"/>
      <c r="M116" s="112"/>
      <c r="R116" s="4">
        <f>ROUND(SUM(R104:R115),0)</f>
        <v>0</v>
      </c>
      <c r="S116" s="4">
        <f t="shared" ref="S116:W116" si="123">ROUND(SUM(S104:S115),0)</f>
        <v>0</v>
      </c>
      <c r="T116" s="17">
        <f t="shared" si="123"/>
        <v>0</v>
      </c>
      <c r="U116" s="20">
        <f t="shared" si="123"/>
        <v>0</v>
      </c>
      <c r="V116" s="4">
        <f t="shared" si="123"/>
        <v>0</v>
      </c>
      <c r="W116" s="4">
        <f t="shared" si="123"/>
        <v>0</v>
      </c>
      <c r="Y116" s="4">
        <f>ROUND(SUM(Y104:Y115),0)</f>
        <v>0</v>
      </c>
      <c r="Z116" s="17">
        <f>ROUND(SUM(Z104:Z115),0)</f>
        <v>0</v>
      </c>
      <c r="AA116" s="20">
        <f>ROUND(SUM(AA104:AA115),0)</f>
        <v>0</v>
      </c>
      <c r="AB116" s="4">
        <f>ROUND(SUM(AB104:AB115),0)</f>
        <v>0</v>
      </c>
    </row>
    <row r="117" spans="1:28" ht="12.75" customHeight="1" thickBot="1" x14ac:dyDescent="0.25">
      <c r="B117" s="22"/>
      <c r="I117" s="112"/>
      <c r="M117" s="112"/>
    </row>
    <row r="118" spans="1:28" ht="14.25" customHeight="1" thickBot="1" x14ac:dyDescent="0.25">
      <c r="A118" s="496" t="s">
        <v>181</v>
      </c>
      <c r="B118" s="497"/>
      <c r="C118" s="497"/>
      <c r="D118" s="497"/>
      <c r="E118" s="497"/>
      <c r="F118" s="497"/>
      <c r="G118" s="497"/>
      <c r="H118" s="498"/>
      <c r="I118" s="112"/>
      <c r="M118" s="112"/>
    </row>
    <row r="119" spans="1:28" ht="12.75" customHeight="1" x14ac:dyDescent="0.2">
      <c r="B119" s="22"/>
      <c r="I119" s="112"/>
      <c r="M119" s="112"/>
    </row>
    <row r="120" spans="1:28" s="21" customFormat="1" ht="12.75" customHeight="1" x14ac:dyDescent="0.2">
      <c r="A120" s="128">
        <v>11</v>
      </c>
      <c r="B120" s="502" t="s">
        <v>177</v>
      </c>
      <c r="C120" s="503"/>
      <c r="D120" s="503"/>
      <c r="E120" s="503"/>
      <c r="F120" s="503"/>
      <c r="G120" s="503"/>
      <c r="H120" s="504"/>
      <c r="I120" s="112"/>
      <c r="M120" s="112"/>
      <c r="R120" s="2" t="s">
        <v>62</v>
      </c>
      <c r="S120" s="2" t="s">
        <v>63</v>
      </c>
      <c r="T120" s="15" t="s">
        <v>64</v>
      </c>
      <c r="U120" s="18" t="s">
        <v>62</v>
      </c>
      <c r="V120" s="2" t="s">
        <v>63</v>
      </c>
      <c r="W120" s="2" t="s">
        <v>64</v>
      </c>
      <c r="Y120" s="2" t="s">
        <v>81</v>
      </c>
      <c r="Z120" s="15" t="s">
        <v>166</v>
      </c>
      <c r="AA120" s="18" t="s">
        <v>81</v>
      </c>
      <c r="AB120" s="2" t="s">
        <v>166</v>
      </c>
    </row>
    <row r="121" spans="1:28" s="21" customFormat="1" ht="12.75" customHeight="1" x14ac:dyDescent="0.2">
      <c r="A121" s="505" t="s">
        <v>212</v>
      </c>
      <c r="B121" s="506"/>
      <c r="C121" s="506"/>
      <c r="D121" s="506"/>
      <c r="E121" s="506"/>
      <c r="F121" s="506"/>
      <c r="G121" s="506"/>
      <c r="H121" s="506"/>
      <c r="I121" s="506"/>
      <c r="J121" s="506"/>
      <c r="K121" s="506"/>
      <c r="L121" s="506"/>
      <c r="M121" s="506"/>
      <c r="N121" s="506"/>
      <c r="O121" s="506"/>
      <c r="P121" s="507"/>
      <c r="R121" s="164"/>
      <c r="S121" s="164"/>
      <c r="T121" s="165"/>
      <c r="U121" s="166"/>
      <c r="V121" s="164"/>
      <c r="W121" s="164"/>
      <c r="Y121" s="164"/>
      <c r="Z121" s="165"/>
      <c r="AA121" s="166"/>
      <c r="AB121" s="164"/>
    </row>
    <row r="122" spans="1:28" ht="12.75" customHeight="1" x14ac:dyDescent="0.2">
      <c r="A122" s="129" t="s">
        <v>87</v>
      </c>
      <c r="B122" s="126" t="s">
        <v>52</v>
      </c>
      <c r="C122" s="159"/>
      <c r="D122" s="23"/>
      <c r="E122" s="159"/>
      <c r="F122" s="160"/>
      <c r="G122" s="127">
        <f t="shared" ref="G122:G130" si="124">E122+F122</f>
        <v>0</v>
      </c>
      <c r="H122" s="127">
        <f t="shared" ref="H122:H130" si="125">C122-G122</f>
        <v>0</v>
      </c>
      <c r="I122" s="112" t="str">
        <f t="shared" ref="I122:I130" si="126">IF(AND($C122="",$E122="",$F122=""),"",IF(AND(OR($C122&lt;&gt;"",$G122&lt;&gt;""),OR(J122="",K122="")),"Select values! -&gt;",""))</f>
        <v/>
      </c>
      <c r="J122" s="158"/>
      <c r="K122" s="158"/>
      <c r="L122" s="3" t="str">
        <f t="shared" ref="L122:L130" si="127">IF(J122=K122,"-", "Allocation change")</f>
        <v>-</v>
      </c>
      <c r="M122" s="130" t="str">
        <f t="shared" ref="M122:M130" si="128">IF(AND($C122="",$E122="",$F122=""),"",IF(AND(OR($C122&lt;&gt;"",$G122&lt;&gt;""),OR(N122="",O122="")),"Select values! -&gt;",""))</f>
        <v/>
      </c>
      <c r="N122" s="158" t="s">
        <v>81</v>
      </c>
      <c r="O122" s="158" t="s">
        <v>81</v>
      </c>
      <c r="P122" s="3" t="str">
        <f t="shared" ref="P122:P130" si="129">IF(N122=O122,"-","Origin change")</f>
        <v>-</v>
      </c>
      <c r="Q122" s="48"/>
      <c r="R122" s="3" t="str">
        <f t="shared" ref="R122:R130" si="130">IF(J122="Internal",C122,"-")</f>
        <v>-</v>
      </c>
      <c r="S122" s="3" t="str">
        <f t="shared" ref="S122:S130" si="131">IF(J122="Related",C122,"-")</f>
        <v>-</v>
      </c>
      <c r="T122" s="16" t="str">
        <f t="shared" ref="T122:T130" si="132">IF(J122="External",C122,"-")</f>
        <v>-</v>
      </c>
      <c r="U122" s="19" t="str">
        <f t="shared" ref="U122:U130" si="133">IF(K122="Internal",G122,"-")</f>
        <v>-</v>
      </c>
      <c r="V122" s="3" t="str">
        <f t="shared" ref="V122:V130" si="134">IF(K122="Related",G122,"-")</f>
        <v>-</v>
      </c>
      <c r="W122" s="3" t="str">
        <f t="shared" ref="W122:W130" si="135">IF(K122="External",G122,"-")</f>
        <v>-</v>
      </c>
      <c r="Y122" s="3" t="str">
        <f t="shared" ref="Y122:Y130" si="136">IF($N122="Canadian",IF($C122="","-",$C122),"-")</f>
        <v>-</v>
      </c>
      <c r="Z122" s="16" t="str">
        <f t="shared" ref="Z122:Z130" si="137">IF($N122="Non-Canadian",IF($C122="","-",$C122),"-")</f>
        <v>-</v>
      </c>
      <c r="AA122" s="19" t="str">
        <f t="shared" ref="AA122:AA130" si="138">IF($O122="Canadian",IF($G122=0,"-",$G122),"-")</f>
        <v>-</v>
      </c>
      <c r="AB122" s="3" t="str">
        <f t="shared" ref="AB122:AB130" si="139">IF($O122="Non-Canadian",IF($G122=0,"-",$G122),"-")</f>
        <v>-</v>
      </c>
    </row>
    <row r="123" spans="1:28" ht="12.75" customHeight="1" x14ac:dyDescent="0.2">
      <c r="A123" s="37" t="s">
        <v>150</v>
      </c>
      <c r="B123" s="50" t="s">
        <v>175</v>
      </c>
      <c r="C123" s="156"/>
      <c r="D123" s="23"/>
      <c r="E123" s="156"/>
      <c r="F123" s="157"/>
      <c r="G123" s="30">
        <f t="shared" si="124"/>
        <v>0</v>
      </c>
      <c r="H123" s="30">
        <f t="shared" si="125"/>
        <v>0</v>
      </c>
      <c r="I123" s="112" t="str">
        <f t="shared" si="126"/>
        <v/>
      </c>
      <c r="J123" s="158"/>
      <c r="K123" s="158"/>
      <c r="L123" s="3" t="str">
        <f t="shared" si="127"/>
        <v>-</v>
      </c>
      <c r="M123" s="130" t="str">
        <f t="shared" si="128"/>
        <v/>
      </c>
      <c r="N123" s="158" t="s">
        <v>81</v>
      </c>
      <c r="O123" s="158" t="s">
        <v>81</v>
      </c>
      <c r="P123" s="3" t="str">
        <f t="shared" si="129"/>
        <v>-</v>
      </c>
      <c r="Q123" s="48"/>
      <c r="R123" s="3" t="str">
        <f t="shared" si="130"/>
        <v>-</v>
      </c>
      <c r="S123" s="3" t="str">
        <f t="shared" si="131"/>
        <v>-</v>
      </c>
      <c r="T123" s="16" t="str">
        <f t="shared" si="132"/>
        <v>-</v>
      </c>
      <c r="U123" s="19" t="str">
        <f t="shared" si="133"/>
        <v>-</v>
      </c>
      <c r="V123" s="3" t="str">
        <f t="shared" si="134"/>
        <v>-</v>
      </c>
      <c r="W123" s="3" t="str">
        <f t="shared" si="135"/>
        <v>-</v>
      </c>
      <c r="Y123" s="3" t="str">
        <f t="shared" si="136"/>
        <v>-</v>
      </c>
      <c r="Z123" s="16" t="str">
        <f t="shared" si="137"/>
        <v>-</v>
      </c>
      <c r="AA123" s="19" t="str">
        <f t="shared" si="138"/>
        <v>-</v>
      </c>
      <c r="AB123" s="3" t="str">
        <f t="shared" si="139"/>
        <v>-</v>
      </c>
    </row>
    <row r="124" spans="1:28" ht="12.75" customHeight="1" x14ac:dyDescent="0.2">
      <c r="A124" s="37" t="s">
        <v>88</v>
      </c>
      <c r="B124" s="50" t="s">
        <v>213</v>
      </c>
      <c r="C124" s="156"/>
      <c r="D124" s="23"/>
      <c r="E124" s="156"/>
      <c r="F124" s="157"/>
      <c r="G124" s="30">
        <f t="shared" si="124"/>
        <v>0</v>
      </c>
      <c r="H124" s="30">
        <f t="shared" si="125"/>
        <v>0</v>
      </c>
      <c r="I124" s="112" t="str">
        <f t="shared" si="126"/>
        <v/>
      </c>
      <c r="J124" s="158"/>
      <c r="K124" s="158"/>
      <c r="L124" s="3" t="str">
        <f t="shared" si="127"/>
        <v>-</v>
      </c>
      <c r="M124" s="130" t="str">
        <f t="shared" si="128"/>
        <v/>
      </c>
      <c r="N124" s="158" t="s">
        <v>81</v>
      </c>
      <c r="O124" s="158" t="s">
        <v>81</v>
      </c>
      <c r="P124" s="3" t="str">
        <f t="shared" si="129"/>
        <v>-</v>
      </c>
      <c r="Q124" s="48"/>
      <c r="R124" s="3" t="str">
        <f t="shared" si="130"/>
        <v>-</v>
      </c>
      <c r="S124" s="3" t="str">
        <f t="shared" si="131"/>
        <v>-</v>
      </c>
      <c r="T124" s="16" t="str">
        <f t="shared" si="132"/>
        <v>-</v>
      </c>
      <c r="U124" s="19" t="str">
        <f t="shared" si="133"/>
        <v>-</v>
      </c>
      <c r="V124" s="3" t="str">
        <f t="shared" si="134"/>
        <v>-</v>
      </c>
      <c r="W124" s="3" t="str">
        <f t="shared" si="135"/>
        <v>-</v>
      </c>
      <c r="Y124" s="3" t="str">
        <f t="shared" si="136"/>
        <v>-</v>
      </c>
      <c r="Z124" s="16" t="str">
        <f t="shared" si="137"/>
        <v>-</v>
      </c>
      <c r="AA124" s="19" t="str">
        <f t="shared" si="138"/>
        <v>-</v>
      </c>
      <c r="AB124" s="3" t="str">
        <f t="shared" si="139"/>
        <v>-</v>
      </c>
    </row>
    <row r="125" spans="1:28" ht="12.75" customHeight="1" x14ac:dyDescent="0.2">
      <c r="A125" s="37" t="s">
        <v>151</v>
      </c>
      <c r="B125" s="50" t="s">
        <v>38</v>
      </c>
      <c r="C125" s="156"/>
      <c r="D125" s="23"/>
      <c r="E125" s="156"/>
      <c r="F125" s="157"/>
      <c r="G125" s="30">
        <f t="shared" si="124"/>
        <v>0</v>
      </c>
      <c r="H125" s="30">
        <f t="shared" si="125"/>
        <v>0</v>
      </c>
      <c r="I125" s="112" t="str">
        <f t="shared" si="126"/>
        <v/>
      </c>
      <c r="J125" s="158"/>
      <c r="K125" s="158"/>
      <c r="L125" s="3" t="str">
        <f t="shared" si="127"/>
        <v>-</v>
      </c>
      <c r="M125" s="130" t="str">
        <f t="shared" si="128"/>
        <v/>
      </c>
      <c r="N125" s="158" t="s">
        <v>81</v>
      </c>
      <c r="O125" s="158" t="s">
        <v>81</v>
      </c>
      <c r="P125" s="3" t="str">
        <f t="shared" si="129"/>
        <v>-</v>
      </c>
      <c r="Q125" s="48"/>
      <c r="R125" s="3" t="str">
        <f t="shared" si="130"/>
        <v>-</v>
      </c>
      <c r="S125" s="3" t="str">
        <f t="shared" si="131"/>
        <v>-</v>
      </c>
      <c r="T125" s="16" t="str">
        <f t="shared" si="132"/>
        <v>-</v>
      </c>
      <c r="U125" s="19" t="str">
        <f t="shared" si="133"/>
        <v>-</v>
      </c>
      <c r="V125" s="3" t="str">
        <f t="shared" si="134"/>
        <v>-</v>
      </c>
      <c r="W125" s="3" t="str">
        <f t="shared" si="135"/>
        <v>-</v>
      </c>
      <c r="Y125" s="3" t="str">
        <f t="shared" si="136"/>
        <v>-</v>
      </c>
      <c r="Z125" s="16" t="str">
        <f t="shared" si="137"/>
        <v>-</v>
      </c>
      <c r="AA125" s="19" t="str">
        <f t="shared" si="138"/>
        <v>-</v>
      </c>
      <c r="AB125" s="3" t="str">
        <f t="shared" si="139"/>
        <v>-</v>
      </c>
    </row>
    <row r="126" spans="1:28" ht="12.75" customHeight="1" x14ac:dyDescent="0.2">
      <c r="A126" s="37" t="s">
        <v>152</v>
      </c>
      <c r="B126" s="50" t="s">
        <v>53</v>
      </c>
      <c r="C126" s="156"/>
      <c r="D126" s="23"/>
      <c r="E126" s="156"/>
      <c r="F126" s="157"/>
      <c r="G126" s="30">
        <f t="shared" si="124"/>
        <v>0</v>
      </c>
      <c r="H126" s="30">
        <f t="shared" si="125"/>
        <v>0</v>
      </c>
      <c r="I126" s="112" t="str">
        <f t="shared" si="126"/>
        <v/>
      </c>
      <c r="J126" s="158"/>
      <c r="K126" s="158"/>
      <c r="L126" s="3" t="str">
        <f t="shared" si="127"/>
        <v>-</v>
      </c>
      <c r="M126" s="130" t="str">
        <f t="shared" si="128"/>
        <v/>
      </c>
      <c r="N126" s="158" t="s">
        <v>81</v>
      </c>
      <c r="O126" s="158" t="s">
        <v>81</v>
      </c>
      <c r="P126" s="3" t="str">
        <f t="shared" si="129"/>
        <v>-</v>
      </c>
      <c r="Q126" s="48"/>
      <c r="R126" s="3" t="str">
        <f t="shared" si="130"/>
        <v>-</v>
      </c>
      <c r="S126" s="3" t="str">
        <f t="shared" si="131"/>
        <v>-</v>
      </c>
      <c r="T126" s="16" t="str">
        <f t="shared" si="132"/>
        <v>-</v>
      </c>
      <c r="U126" s="19" t="str">
        <f t="shared" si="133"/>
        <v>-</v>
      </c>
      <c r="V126" s="3" t="str">
        <f t="shared" si="134"/>
        <v>-</v>
      </c>
      <c r="W126" s="3" t="str">
        <f t="shared" si="135"/>
        <v>-</v>
      </c>
      <c r="Y126" s="3" t="str">
        <f t="shared" si="136"/>
        <v>-</v>
      </c>
      <c r="Z126" s="16" t="str">
        <f t="shared" si="137"/>
        <v>-</v>
      </c>
      <c r="AA126" s="19" t="str">
        <f t="shared" si="138"/>
        <v>-</v>
      </c>
      <c r="AB126" s="3" t="str">
        <f t="shared" si="139"/>
        <v>-</v>
      </c>
    </row>
    <row r="127" spans="1:28" ht="12.75" customHeight="1" x14ac:dyDescent="0.2">
      <c r="A127" s="37" t="s">
        <v>89</v>
      </c>
      <c r="B127" s="50" t="s">
        <v>39</v>
      </c>
      <c r="C127" s="156"/>
      <c r="D127" s="23"/>
      <c r="E127" s="156"/>
      <c r="F127" s="157"/>
      <c r="G127" s="30">
        <f t="shared" si="124"/>
        <v>0</v>
      </c>
      <c r="H127" s="30">
        <f t="shared" si="125"/>
        <v>0</v>
      </c>
      <c r="I127" s="112" t="str">
        <f t="shared" si="126"/>
        <v/>
      </c>
      <c r="J127" s="158"/>
      <c r="K127" s="158"/>
      <c r="L127" s="3" t="str">
        <f t="shared" si="127"/>
        <v>-</v>
      </c>
      <c r="M127" s="130" t="str">
        <f t="shared" si="128"/>
        <v/>
      </c>
      <c r="N127" s="158" t="s">
        <v>81</v>
      </c>
      <c r="O127" s="158" t="s">
        <v>81</v>
      </c>
      <c r="P127" s="3" t="str">
        <f t="shared" si="129"/>
        <v>-</v>
      </c>
      <c r="Q127" s="48"/>
      <c r="R127" s="3" t="str">
        <f t="shared" si="130"/>
        <v>-</v>
      </c>
      <c r="S127" s="3" t="str">
        <f t="shared" si="131"/>
        <v>-</v>
      </c>
      <c r="T127" s="16" t="str">
        <f t="shared" si="132"/>
        <v>-</v>
      </c>
      <c r="U127" s="19" t="str">
        <f t="shared" si="133"/>
        <v>-</v>
      </c>
      <c r="V127" s="3" t="str">
        <f t="shared" si="134"/>
        <v>-</v>
      </c>
      <c r="W127" s="3" t="str">
        <f t="shared" si="135"/>
        <v>-</v>
      </c>
      <c r="Y127" s="3" t="str">
        <f t="shared" si="136"/>
        <v>-</v>
      </c>
      <c r="Z127" s="16" t="str">
        <f t="shared" si="137"/>
        <v>-</v>
      </c>
      <c r="AA127" s="19" t="str">
        <f t="shared" si="138"/>
        <v>-</v>
      </c>
      <c r="AB127" s="3" t="str">
        <f t="shared" si="139"/>
        <v>-</v>
      </c>
    </row>
    <row r="128" spans="1:28" ht="12.75" customHeight="1" x14ac:dyDescent="0.2">
      <c r="A128" s="37" t="s">
        <v>153</v>
      </c>
      <c r="B128" s="50" t="s">
        <v>54</v>
      </c>
      <c r="C128" s="156"/>
      <c r="D128" s="23"/>
      <c r="E128" s="156"/>
      <c r="F128" s="157"/>
      <c r="G128" s="30">
        <f t="shared" si="124"/>
        <v>0</v>
      </c>
      <c r="H128" s="30">
        <f t="shared" si="125"/>
        <v>0</v>
      </c>
      <c r="I128" s="112" t="str">
        <f t="shared" si="126"/>
        <v/>
      </c>
      <c r="J128" s="158"/>
      <c r="K128" s="158"/>
      <c r="L128" s="3" t="str">
        <f t="shared" si="127"/>
        <v>-</v>
      </c>
      <c r="M128" s="130" t="str">
        <f t="shared" si="128"/>
        <v/>
      </c>
      <c r="N128" s="158" t="s">
        <v>81</v>
      </c>
      <c r="O128" s="158" t="s">
        <v>81</v>
      </c>
      <c r="P128" s="3" t="str">
        <f t="shared" si="129"/>
        <v>-</v>
      </c>
      <c r="Q128" s="48"/>
      <c r="R128" s="3" t="str">
        <f t="shared" si="130"/>
        <v>-</v>
      </c>
      <c r="S128" s="3" t="str">
        <f t="shared" si="131"/>
        <v>-</v>
      </c>
      <c r="T128" s="16" t="str">
        <f t="shared" si="132"/>
        <v>-</v>
      </c>
      <c r="U128" s="19" t="str">
        <f t="shared" si="133"/>
        <v>-</v>
      </c>
      <c r="V128" s="3" t="str">
        <f t="shared" si="134"/>
        <v>-</v>
      </c>
      <c r="W128" s="3" t="str">
        <f t="shared" si="135"/>
        <v>-</v>
      </c>
      <c r="Y128" s="3" t="str">
        <f t="shared" si="136"/>
        <v>-</v>
      </c>
      <c r="Z128" s="16" t="str">
        <f t="shared" si="137"/>
        <v>-</v>
      </c>
      <c r="AA128" s="19" t="str">
        <f t="shared" si="138"/>
        <v>-</v>
      </c>
      <c r="AB128" s="3" t="str">
        <f t="shared" si="139"/>
        <v>-</v>
      </c>
    </row>
    <row r="129" spans="1:28" ht="12.75" customHeight="1" x14ac:dyDescent="0.2">
      <c r="A129" s="37" t="s">
        <v>90</v>
      </c>
      <c r="B129" s="50" t="s">
        <v>49</v>
      </c>
      <c r="C129" s="156"/>
      <c r="D129" s="23"/>
      <c r="E129" s="156"/>
      <c r="F129" s="157"/>
      <c r="G129" s="30">
        <f t="shared" si="124"/>
        <v>0</v>
      </c>
      <c r="H129" s="30">
        <f t="shared" si="125"/>
        <v>0</v>
      </c>
      <c r="I129" s="112" t="str">
        <f t="shared" si="126"/>
        <v/>
      </c>
      <c r="J129" s="158"/>
      <c r="K129" s="158"/>
      <c r="L129" s="3" t="str">
        <f t="shared" si="127"/>
        <v>-</v>
      </c>
      <c r="M129" s="130" t="str">
        <f t="shared" si="128"/>
        <v/>
      </c>
      <c r="N129" s="158" t="s">
        <v>81</v>
      </c>
      <c r="O129" s="158" t="s">
        <v>81</v>
      </c>
      <c r="P129" s="3" t="str">
        <f t="shared" si="129"/>
        <v>-</v>
      </c>
      <c r="Q129" s="48"/>
      <c r="R129" s="3" t="str">
        <f t="shared" si="130"/>
        <v>-</v>
      </c>
      <c r="S129" s="3" t="str">
        <f t="shared" si="131"/>
        <v>-</v>
      </c>
      <c r="T129" s="16" t="str">
        <f t="shared" si="132"/>
        <v>-</v>
      </c>
      <c r="U129" s="19" t="str">
        <f t="shared" si="133"/>
        <v>-</v>
      </c>
      <c r="V129" s="3" t="str">
        <f t="shared" si="134"/>
        <v>-</v>
      </c>
      <c r="W129" s="3" t="str">
        <f t="shared" si="135"/>
        <v>-</v>
      </c>
      <c r="Y129" s="3" t="str">
        <f t="shared" si="136"/>
        <v>-</v>
      </c>
      <c r="Z129" s="16" t="str">
        <f t="shared" si="137"/>
        <v>-</v>
      </c>
      <c r="AA129" s="19" t="str">
        <f t="shared" si="138"/>
        <v>-</v>
      </c>
      <c r="AB129" s="3" t="str">
        <f t="shared" si="139"/>
        <v>-</v>
      </c>
    </row>
    <row r="130" spans="1:28" ht="12.75" customHeight="1" x14ac:dyDescent="0.2">
      <c r="A130" s="37"/>
      <c r="B130" s="50"/>
      <c r="C130" s="156"/>
      <c r="D130" s="23"/>
      <c r="E130" s="156"/>
      <c r="F130" s="157"/>
      <c r="G130" s="30">
        <f t="shared" si="124"/>
        <v>0</v>
      </c>
      <c r="H130" s="30">
        <f t="shared" si="125"/>
        <v>0</v>
      </c>
      <c r="I130" s="112" t="str">
        <f t="shared" si="126"/>
        <v/>
      </c>
      <c r="J130" s="158"/>
      <c r="K130" s="158"/>
      <c r="L130" s="3" t="str">
        <f t="shared" si="127"/>
        <v>-</v>
      </c>
      <c r="M130" s="130" t="str">
        <f t="shared" si="128"/>
        <v/>
      </c>
      <c r="N130" s="158" t="s">
        <v>81</v>
      </c>
      <c r="O130" s="158" t="s">
        <v>81</v>
      </c>
      <c r="P130" s="3" t="str">
        <f t="shared" si="129"/>
        <v>-</v>
      </c>
      <c r="Q130" s="48"/>
      <c r="R130" s="3" t="str">
        <f t="shared" si="130"/>
        <v>-</v>
      </c>
      <c r="S130" s="3" t="str">
        <f t="shared" si="131"/>
        <v>-</v>
      </c>
      <c r="T130" s="16" t="str">
        <f t="shared" si="132"/>
        <v>-</v>
      </c>
      <c r="U130" s="19" t="str">
        <f t="shared" si="133"/>
        <v>-</v>
      </c>
      <c r="V130" s="3" t="str">
        <f t="shared" si="134"/>
        <v>-</v>
      </c>
      <c r="W130" s="3" t="str">
        <f t="shared" si="135"/>
        <v>-</v>
      </c>
      <c r="Y130" s="3" t="str">
        <f t="shared" si="136"/>
        <v>-</v>
      </c>
      <c r="Z130" s="16" t="str">
        <f t="shared" si="137"/>
        <v>-</v>
      </c>
      <c r="AA130" s="19" t="str">
        <f t="shared" si="138"/>
        <v>-</v>
      </c>
      <c r="AB130" s="3" t="str">
        <f t="shared" si="139"/>
        <v>-</v>
      </c>
    </row>
    <row r="131" spans="1:28" s="21" customFormat="1" ht="12.75" customHeight="1" x14ac:dyDescent="0.2">
      <c r="A131" s="26">
        <v>11</v>
      </c>
      <c r="B131" s="51" t="s">
        <v>214</v>
      </c>
      <c r="C131" s="32">
        <f>ROUND(SUM(C122:C130),0)</f>
        <v>0</v>
      </c>
      <c r="D131" s="49"/>
      <c r="E131" s="32">
        <f>ROUND(SUM(E122:E130),0)</f>
        <v>0</v>
      </c>
      <c r="F131" s="52">
        <f>ROUND(SUM(F122:F130),0)</f>
        <v>0</v>
      </c>
      <c r="G131" s="32">
        <f>ROUND(SUM(G122:G130),0)</f>
        <v>0</v>
      </c>
      <c r="H131" s="32">
        <f>SUM(H122:H130)</f>
        <v>0</v>
      </c>
      <c r="I131" s="112"/>
      <c r="M131" s="112"/>
      <c r="R131" s="4">
        <f>ROUND(SUM(R122:R130),0)</f>
        <v>0</v>
      </c>
      <c r="S131" s="4">
        <f t="shared" ref="S131:W131" si="140">ROUND(SUM(S122:S130),0)</f>
        <v>0</v>
      </c>
      <c r="T131" s="17">
        <f t="shared" si="140"/>
        <v>0</v>
      </c>
      <c r="U131" s="20">
        <f t="shared" si="140"/>
        <v>0</v>
      </c>
      <c r="V131" s="4">
        <f t="shared" si="140"/>
        <v>0</v>
      </c>
      <c r="W131" s="4">
        <f t="shared" si="140"/>
        <v>0</v>
      </c>
      <c r="Y131" s="4">
        <f>ROUND(SUM(Y122:Y130),0)</f>
        <v>0</v>
      </c>
      <c r="Z131" s="17">
        <f>ROUND(SUM(Z122:Z130),0)</f>
        <v>0</v>
      </c>
      <c r="AA131" s="20">
        <f>ROUND(SUM(AA122:AA130),0)</f>
        <v>0</v>
      </c>
      <c r="AB131" s="4">
        <f>ROUND(SUM(AB122:AB130),0)</f>
        <v>0</v>
      </c>
    </row>
    <row r="132" spans="1:28" ht="12.75" customHeight="1" x14ac:dyDescent="0.2">
      <c r="B132" s="22"/>
      <c r="C132" s="23"/>
      <c r="D132" s="23"/>
      <c r="E132" s="23"/>
      <c r="F132" s="33"/>
      <c r="G132" s="24"/>
      <c r="H132" s="24"/>
      <c r="I132" s="112"/>
      <c r="M132" s="112"/>
    </row>
    <row r="133" spans="1:28" s="21" customFormat="1" ht="12.75" customHeight="1" x14ac:dyDescent="0.2">
      <c r="A133" s="26">
        <v>12</v>
      </c>
      <c r="B133" s="499" t="s">
        <v>234</v>
      </c>
      <c r="C133" s="500"/>
      <c r="D133" s="500"/>
      <c r="E133" s="500"/>
      <c r="F133" s="500"/>
      <c r="G133" s="500"/>
      <c r="H133" s="501"/>
      <c r="I133" s="112"/>
      <c r="M133" s="112"/>
      <c r="R133" s="2" t="s">
        <v>62</v>
      </c>
      <c r="S133" s="2" t="s">
        <v>63</v>
      </c>
      <c r="T133" s="15" t="s">
        <v>64</v>
      </c>
      <c r="U133" s="18" t="s">
        <v>62</v>
      </c>
      <c r="V133" s="2" t="s">
        <v>63</v>
      </c>
      <c r="W133" s="2" t="s">
        <v>64</v>
      </c>
      <c r="Y133" s="2" t="s">
        <v>81</v>
      </c>
      <c r="Z133" s="15" t="s">
        <v>166</v>
      </c>
      <c r="AA133" s="18" t="s">
        <v>81</v>
      </c>
      <c r="AB133" s="2" t="s">
        <v>166</v>
      </c>
    </row>
    <row r="134" spans="1:28" ht="12.75" customHeight="1" x14ac:dyDescent="0.2">
      <c r="A134" s="37" t="s">
        <v>91</v>
      </c>
      <c r="B134" s="50" t="s">
        <v>55</v>
      </c>
      <c r="C134" s="156"/>
      <c r="D134" s="23"/>
      <c r="E134" s="156"/>
      <c r="F134" s="157"/>
      <c r="G134" s="30">
        <f t="shared" ref="G134:G146" si="141">E134+F134</f>
        <v>0</v>
      </c>
      <c r="H134" s="30">
        <f t="shared" ref="H134:H146" si="142">C134-G134</f>
        <v>0</v>
      </c>
      <c r="I134" s="112" t="str">
        <f t="shared" ref="I134:I146" si="143">IF(AND($C134="",$E134="",$F134=""),"",IF(AND(OR($C134&lt;&gt;"",$G134&lt;&gt;""),OR(J134="",K134="")),"Select values! -&gt;",""))</f>
        <v/>
      </c>
      <c r="J134" s="158"/>
      <c r="K134" s="158"/>
      <c r="L134" s="3" t="str">
        <f t="shared" ref="L134:L146" si="144">IF(J134=K134,"-", "Allocation change")</f>
        <v>-</v>
      </c>
      <c r="M134" s="130" t="str">
        <f t="shared" ref="M134:M146" si="145">IF(AND($C134="",$E134="",$F134=""),"",IF(AND(OR($C134&lt;&gt;"",$G134&lt;&gt;""),OR(N134="",O134="")),"Select values! -&gt;",""))</f>
        <v/>
      </c>
      <c r="N134" s="158" t="s">
        <v>81</v>
      </c>
      <c r="O134" s="158" t="s">
        <v>81</v>
      </c>
      <c r="P134" s="3" t="str">
        <f t="shared" ref="P134:P146" si="146">IF(N134=O134,"-","Origin change")</f>
        <v>-</v>
      </c>
      <c r="Q134" s="48"/>
      <c r="R134" s="3" t="str">
        <f t="shared" ref="R134:R146" si="147">IF(J134="Internal",C134,"-")</f>
        <v>-</v>
      </c>
      <c r="S134" s="3" t="str">
        <f t="shared" ref="S134:S146" si="148">IF(J134="Related",C134,"-")</f>
        <v>-</v>
      </c>
      <c r="T134" s="16" t="str">
        <f t="shared" ref="T134:T146" si="149">IF(J134="External",C134,"-")</f>
        <v>-</v>
      </c>
      <c r="U134" s="19" t="str">
        <f t="shared" ref="U134:U146" si="150">IF(K134="Internal",G134,"-")</f>
        <v>-</v>
      </c>
      <c r="V134" s="3" t="str">
        <f t="shared" ref="V134:V146" si="151">IF(K134="Related",G134,"-")</f>
        <v>-</v>
      </c>
      <c r="W134" s="3" t="str">
        <f t="shared" ref="W134:W146" si="152">IF(K134="External",G134,"-")</f>
        <v>-</v>
      </c>
      <c r="Y134" s="3" t="str">
        <f t="shared" ref="Y134:Y146" si="153">IF($N134="Canadian",IF($C134="","-",$C134),"-")</f>
        <v>-</v>
      </c>
      <c r="Z134" s="16" t="str">
        <f t="shared" ref="Z134:Z146" si="154">IF($N134="Non-Canadian",IF($C134="","-",$C134),"-")</f>
        <v>-</v>
      </c>
      <c r="AA134" s="19" t="str">
        <f t="shared" ref="AA134:AA146" si="155">IF($O134="Canadian",IF($G134=0,"-",$G134),"-")</f>
        <v>-</v>
      </c>
      <c r="AB134" s="3" t="str">
        <f t="shared" ref="AB134:AB146" si="156">IF($O134="Non-Canadian",IF($G134=0,"-",$G134),"-")</f>
        <v>-</v>
      </c>
    </row>
    <row r="135" spans="1:28" ht="12.75" customHeight="1" x14ac:dyDescent="0.2">
      <c r="A135" s="37" t="s">
        <v>154</v>
      </c>
      <c r="B135" s="50" t="s">
        <v>23</v>
      </c>
      <c r="C135" s="156"/>
      <c r="D135" s="23"/>
      <c r="E135" s="156"/>
      <c r="F135" s="157"/>
      <c r="G135" s="30">
        <f t="shared" si="141"/>
        <v>0</v>
      </c>
      <c r="H135" s="30">
        <f t="shared" si="142"/>
        <v>0</v>
      </c>
      <c r="I135" s="112" t="str">
        <f t="shared" si="143"/>
        <v/>
      </c>
      <c r="J135" s="158"/>
      <c r="K135" s="158"/>
      <c r="L135" s="3" t="str">
        <f t="shared" si="144"/>
        <v>-</v>
      </c>
      <c r="M135" s="130" t="str">
        <f t="shared" si="145"/>
        <v/>
      </c>
      <c r="N135" s="158" t="s">
        <v>81</v>
      </c>
      <c r="O135" s="158" t="s">
        <v>81</v>
      </c>
      <c r="P135" s="3" t="str">
        <f t="shared" si="146"/>
        <v>-</v>
      </c>
      <c r="Q135" s="48"/>
      <c r="R135" s="3" t="str">
        <f t="shared" si="147"/>
        <v>-</v>
      </c>
      <c r="S135" s="3" t="str">
        <f t="shared" si="148"/>
        <v>-</v>
      </c>
      <c r="T135" s="16" t="str">
        <f t="shared" si="149"/>
        <v>-</v>
      </c>
      <c r="U135" s="19" t="str">
        <f t="shared" si="150"/>
        <v>-</v>
      </c>
      <c r="V135" s="3" t="str">
        <f t="shared" si="151"/>
        <v>-</v>
      </c>
      <c r="W135" s="3" t="str">
        <f t="shared" si="152"/>
        <v>-</v>
      </c>
      <c r="Y135" s="3" t="str">
        <f t="shared" si="153"/>
        <v>-</v>
      </c>
      <c r="Z135" s="16" t="str">
        <f t="shared" si="154"/>
        <v>-</v>
      </c>
      <c r="AA135" s="19" t="str">
        <f t="shared" si="155"/>
        <v>-</v>
      </c>
      <c r="AB135" s="3" t="str">
        <f t="shared" si="156"/>
        <v>-</v>
      </c>
    </row>
    <row r="136" spans="1:28" ht="12.75" customHeight="1" x14ac:dyDescent="0.2">
      <c r="A136" s="37" t="s">
        <v>92</v>
      </c>
      <c r="B136" s="50" t="s">
        <v>24</v>
      </c>
      <c r="C136" s="156"/>
      <c r="D136" s="23"/>
      <c r="E136" s="156"/>
      <c r="F136" s="157"/>
      <c r="G136" s="30">
        <f t="shared" si="141"/>
        <v>0</v>
      </c>
      <c r="H136" s="30">
        <f t="shared" si="142"/>
        <v>0</v>
      </c>
      <c r="I136" s="112" t="str">
        <f t="shared" si="143"/>
        <v/>
      </c>
      <c r="J136" s="158"/>
      <c r="K136" s="158"/>
      <c r="L136" s="3" t="str">
        <f t="shared" si="144"/>
        <v>-</v>
      </c>
      <c r="M136" s="130" t="str">
        <f t="shared" si="145"/>
        <v/>
      </c>
      <c r="N136" s="158" t="s">
        <v>81</v>
      </c>
      <c r="O136" s="158" t="s">
        <v>81</v>
      </c>
      <c r="P136" s="3" t="str">
        <f t="shared" si="146"/>
        <v>-</v>
      </c>
      <c r="Q136" s="48"/>
      <c r="R136" s="3" t="str">
        <f t="shared" si="147"/>
        <v>-</v>
      </c>
      <c r="S136" s="3" t="str">
        <f t="shared" si="148"/>
        <v>-</v>
      </c>
      <c r="T136" s="16" t="str">
        <f t="shared" si="149"/>
        <v>-</v>
      </c>
      <c r="U136" s="19" t="str">
        <f t="shared" si="150"/>
        <v>-</v>
      </c>
      <c r="V136" s="3" t="str">
        <f t="shared" si="151"/>
        <v>-</v>
      </c>
      <c r="W136" s="3" t="str">
        <f t="shared" si="152"/>
        <v>-</v>
      </c>
      <c r="Y136" s="3" t="str">
        <f t="shared" si="153"/>
        <v>-</v>
      </c>
      <c r="Z136" s="16" t="str">
        <f t="shared" si="154"/>
        <v>-</v>
      </c>
      <c r="AA136" s="19" t="str">
        <f t="shared" si="155"/>
        <v>-</v>
      </c>
      <c r="AB136" s="3" t="str">
        <f t="shared" si="156"/>
        <v>-</v>
      </c>
    </row>
    <row r="137" spans="1:28" ht="12.75" customHeight="1" x14ac:dyDescent="0.2">
      <c r="A137" s="37" t="s">
        <v>155</v>
      </c>
      <c r="B137" s="50" t="s">
        <v>25</v>
      </c>
      <c r="C137" s="156"/>
      <c r="D137" s="23"/>
      <c r="E137" s="156"/>
      <c r="F137" s="157"/>
      <c r="G137" s="30">
        <f t="shared" si="141"/>
        <v>0</v>
      </c>
      <c r="H137" s="30">
        <f t="shared" si="142"/>
        <v>0</v>
      </c>
      <c r="I137" s="112" t="str">
        <f t="shared" si="143"/>
        <v/>
      </c>
      <c r="J137" s="158"/>
      <c r="K137" s="158"/>
      <c r="L137" s="3" t="str">
        <f t="shared" si="144"/>
        <v>-</v>
      </c>
      <c r="M137" s="130" t="str">
        <f t="shared" si="145"/>
        <v/>
      </c>
      <c r="N137" s="158" t="s">
        <v>81</v>
      </c>
      <c r="O137" s="158" t="s">
        <v>81</v>
      </c>
      <c r="P137" s="3" t="str">
        <f t="shared" si="146"/>
        <v>-</v>
      </c>
      <c r="Q137" s="48"/>
      <c r="R137" s="3" t="str">
        <f t="shared" si="147"/>
        <v>-</v>
      </c>
      <c r="S137" s="3" t="str">
        <f t="shared" si="148"/>
        <v>-</v>
      </c>
      <c r="T137" s="16" t="str">
        <f t="shared" si="149"/>
        <v>-</v>
      </c>
      <c r="U137" s="19" t="str">
        <f t="shared" si="150"/>
        <v>-</v>
      </c>
      <c r="V137" s="3" t="str">
        <f t="shared" si="151"/>
        <v>-</v>
      </c>
      <c r="W137" s="3" t="str">
        <f t="shared" si="152"/>
        <v>-</v>
      </c>
      <c r="Y137" s="3" t="str">
        <f t="shared" si="153"/>
        <v>-</v>
      </c>
      <c r="Z137" s="16" t="str">
        <f t="shared" si="154"/>
        <v>-</v>
      </c>
      <c r="AA137" s="19" t="str">
        <f t="shared" si="155"/>
        <v>-</v>
      </c>
      <c r="AB137" s="3" t="str">
        <f t="shared" si="156"/>
        <v>-</v>
      </c>
    </row>
    <row r="138" spans="1:28" ht="12.75" customHeight="1" x14ac:dyDescent="0.2">
      <c r="A138" s="37" t="s">
        <v>156</v>
      </c>
      <c r="B138" s="50" t="s">
        <v>26</v>
      </c>
      <c r="C138" s="156"/>
      <c r="D138" s="23"/>
      <c r="E138" s="156"/>
      <c r="F138" s="157"/>
      <c r="G138" s="30">
        <f t="shared" si="141"/>
        <v>0</v>
      </c>
      <c r="H138" s="30">
        <f t="shared" si="142"/>
        <v>0</v>
      </c>
      <c r="I138" s="130" t="str">
        <f t="shared" si="143"/>
        <v/>
      </c>
      <c r="J138" s="158"/>
      <c r="K138" s="158"/>
      <c r="L138" s="3" t="str">
        <f t="shared" si="144"/>
        <v>-</v>
      </c>
      <c r="M138" s="130" t="str">
        <f t="shared" si="145"/>
        <v/>
      </c>
      <c r="N138" s="158" t="s">
        <v>81</v>
      </c>
      <c r="O138" s="158" t="s">
        <v>81</v>
      </c>
      <c r="P138" s="3" t="str">
        <f t="shared" si="146"/>
        <v>-</v>
      </c>
      <c r="Q138" s="48"/>
      <c r="R138" s="3" t="str">
        <f t="shared" si="147"/>
        <v>-</v>
      </c>
      <c r="S138" s="3" t="str">
        <f t="shared" si="148"/>
        <v>-</v>
      </c>
      <c r="T138" s="16" t="str">
        <f t="shared" si="149"/>
        <v>-</v>
      </c>
      <c r="U138" s="19" t="str">
        <f t="shared" si="150"/>
        <v>-</v>
      </c>
      <c r="V138" s="3" t="str">
        <f t="shared" si="151"/>
        <v>-</v>
      </c>
      <c r="W138" s="3" t="str">
        <f t="shared" si="152"/>
        <v>-</v>
      </c>
      <c r="Y138" s="3" t="str">
        <f t="shared" si="153"/>
        <v>-</v>
      </c>
      <c r="Z138" s="16" t="str">
        <f t="shared" si="154"/>
        <v>-</v>
      </c>
      <c r="AA138" s="19" t="str">
        <f t="shared" si="155"/>
        <v>-</v>
      </c>
      <c r="AB138" s="3" t="str">
        <f t="shared" si="156"/>
        <v>-</v>
      </c>
    </row>
    <row r="139" spans="1:28" ht="12.75" customHeight="1" x14ac:dyDescent="0.2">
      <c r="A139" s="37" t="s">
        <v>93</v>
      </c>
      <c r="B139" s="50" t="s">
        <v>313</v>
      </c>
      <c r="C139" s="156"/>
      <c r="D139" s="23"/>
      <c r="E139" s="156"/>
      <c r="F139" s="157"/>
      <c r="G139" s="30">
        <f t="shared" si="141"/>
        <v>0</v>
      </c>
      <c r="H139" s="30">
        <f t="shared" si="142"/>
        <v>0</v>
      </c>
      <c r="I139" s="112" t="str">
        <f t="shared" si="143"/>
        <v/>
      </c>
      <c r="J139" s="158"/>
      <c r="K139" s="158"/>
      <c r="L139" s="3" t="str">
        <f t="shared" si="144"/>
        <v>-</v>
      </c>
      <c r="M139" s="130" t="str">
        <f t="shared" si="145"/>
        <v/>
      </c>
      <c r="N139" s="158" t="s">
        <v>81</v>
      </c>
      <c r="O139" s="158" t="s">
        <v>81</v>
      </c>
      <c r="P139" s="3" t="str">
        <f t="shared" si="146"/>
        <v>-</v>
      </c>
      <c r="Q139" s="48"/>
      <c r="R139" s="3" t="str">
        <f t="shared" si="147"/>
        <v>-</v>
      </c>
      <c r="S139" s="3" t="str">
        <f t="shared" si="148"/>
        <v>-</v>
      </c>
      <c r="T139" s="16" t="str">
        <f t="shared" si="149"/>
        <v>-</v>
      </c>
      <c r="U139" s="19" t="str">
        <f t="shared" si="150"/>
        <v>-</v>
      </c>
      <c r="V139" s="3" t="str">
        <f t="shared" si="151"/>
        <v>-</v>
      </c>
      <c r="W139" s="3" t="str">
        <f t="shared" si="152"/>
        <v>-</v>
      </c>
      <c r="Y139" s="3" t="str">
        <f t="shared" si="153"/>
        <v>-</v>
      </c>
      <c r="Z139" s="16" t="str">
        <f t="shared" si="154"/>
        <v>-</v>
      </c>
      <c r="AA139" s="19" t="str">
        <f t="shared" si="155"/>
        <v>-</v>
      </c>
      <c r="AB139" s="3" t="str">
        <f t="shared" si="156"/>
        <v>-</v>
      </c>
    </row>
    <row r="140" spans="1:28" ht="12.75" customHeight="1" x14ac:dyDescent="0.2">
      <c r="A140" s="37" t="s">
        <v>157</v>
      </c>
      <c r="B140" s="50" t="s">
        <v>314</v>
      </c>
      <c r="C140" s="156"/>
      <c r="D140" s="23"/>
      <c r="E140" s="156"/>
      <c r="F140" s="157"/>
      <c r="G140" s="30">
        <f t="shared" si="141"/>
        <v>0</v>
      </c>
      <c r="H140" s="30">
        <f t="shared" si="142"/>
        <v>0</v>
      </c>
      <c r="I140" s="112" t="str">
        <f t="shared" si="143"/>
        <v/>
      </c>
      <c r="J140" s="158"/>
      <c r="K140" s="158"/>
      <c r="L140" s="3" t="str">
        <f t="shared" si="144"/>
        <v>-</v>
      </c>
      <c r="M140" s="130" t="str">
        <f t="shared" si="145"/>
        <v/>
      </c>
      <c r="N140" s="158" t="s">
        <v>81</v>
      </c>
      <c r="O140" s="158" t="s">
        <v>81</v>
      </c>
      <c r="P140" s="3" t="str">
        <f t="shared" si="146"/>
        <v>-</v>
      </c>
      <c r="Q140" s="48"/>
      <c r="R140" s="3" t="str">
        <f t="shared" si="147"/>
        <v>-</v>
      </c>
      <c r="S140" s="3" t="str">
        <f t="shared" si="148"/>
        <v>-</v>
      </c>
      <c r="T140" s="16" t="str">
        <f t="shared" si="149"/>
        <v>-</v>
      </c>
      <c r="U140" s="19" t="str">
        <f t="shared" si="150"/>
        <v>-</v>
      </c>
      <c r="V140" s="3" t="str">
        <f t="shared" si="151"/>
        <v>-</v>
      </c>
      <c r="W140" s="3" t="str">
        <f t="shared" si="152"/>
        <v>-</v>
      </c>
      <c r="Y140" s="3" t="str">
        <f t="shared" si="153"/>
        <v>-</v>
      </c>
      <c r="Z140" s="16" t="str">
        <f t="shared" si="154"/>
        <v>-</v>
      </c>
      <c r="AA140" s="19" t="str">
        <f t="shared" si="155"/>
        <v>-</v>
      </c>
      <c r="AB140" s="3" t="str">
        <f t="shared" si="156"/>
        <v>-</v>
      </c>
    </row>
    <row r="141" spans="1:28" ht="12.75" customHeight="1" x14ac:dyDescent="0.2">
      <c r="A141" s="37" t="s">
        <v>158</v>
      </c>
      <c r="B141" s="50" t="s">
        <v>37</v>
      </c>
      <c r="C141" s="156"/>
      <c r="D141" s="23"/>
      <c r="E141" s="156"/>
      <c r="F141" s="157"/>
      <c r="G141" s="30">
        <f t="shared" si="141"/>
        <v>0</v>
      </c>
      <c r="H141" s="30">
        <f t="shared" si="142"/>
        <v>0</v>
      </c>
      <c r="I141" s="112" t="str">
        <f t="shared" si="143"/>
        <v/>
      </c>
      <c r="J141" s="158"/>
      <c r="K141" s="158"/>
      <c r="L141" s="3" t="str">
        <f t="shared" si="144"/>
        <v>-</v>
      </c>
      <c r="M141" s="130" t="str">
        <f t="shared" si="145"/>
        <v/>
      </c>
      <c r="N141" s="158" t="s">
        <v>81</v>
      </c>
      <c r="O141" s="158" t="s">
        <v>81</v>
      </c>
      <c r="P141" s="3" t="str">
        <f t="shared" si="146"/>
        <v>-</v>
      </c>
      <c r="Q141" s="48"/>
      <c r="R141" s="3" t="str">
        <f t="shared" si="147"/>
        <v>-</v>
      </c>
      <c r="S141" s="3" t="str">
        <f t="shared" si="148"/>
        <v>-</v>
      </c>
      <c r="T141" s="16" t="str">
        <f t="shared" si="149"/>
        <v>-</v>
      </c>
      <c r="U141" s="19" t="str">
        <f t="shared" si="150"/>
        <v>-</v>
      </c>
      <c r="V141" s="3" t="str">
        <f t="shared" si="151"/>
        <v>-</v>
      </c>
      <c r="W141" s="3" t="str">
        <f t="shared" si="152"/>
        <v>-</v>
      </c>
      <c r="Y141" s="3" t="str">
        <f t="shared" si="153"/>
        <v>-</v>
      </c>
      <c r="Z141" s="16" t="str">
        <f t="shared" si="154"/>
        <v>-</v>
      </c>
      <c r="AA141" s="19" t="str">
        <f t="shared" si="155"/>
        <v>-</v>
      </c>
      <c r="AB141" s="3" t="str">
        <f t="shared" si="156"/>
        <v>-</v>
      </c>
    </row>
    <row r="142" spans="1:28" ht="12.75" customHeight="1" x14ac:dyDescent="0.2">
      <c r="A142" s="37" t="s">
        <v>94</v>
      </c>
      <c r="B142" s="50" t="s">
        <v>27</v>
      </c>
      <c r="C142" s="156"/>
      <c r="D142" s="23"/>
      <c r="E142" s="156"/>
      <c r="F142" s="157"/>
      <c r="G142" s="30">
        <f t="shared" si="141"/>
        <v>0</v>
      </c>
      <c r="H142" s="30">
        <f t="shared" si="142"/>
        <v>0</v>
      </c>
      <c r="I142" s="112" t="str">
        <f t="shared" si="143"/>
        <v/>
      </c>
      <c r="J142" s="158"/>
      <c r="K142" s="158"/>
      <c r="L142" s="3" t="str">
        <f t="shared" si="144"/>
        <v>-</v>
      </c>
      <c r="M142" s="130" t="str">
        <f t="shared" si="145"/>
        <v/>
      </c>
      <c r="N142" s="158" t="s">
        <v>81</v>
      </c>
      <c r="O142" s="158" t="s">
        <v>81</v>
      </c>
      <c r="P142" s="3" t="str">
        <f t="shared" si="146"/>
        <v>-</v>
      </c>
      <c r="Q142" s="48"/>
      <c r="R142" s="3" t="str">
        <f t="shared" si="147"/>
        <v>-</v>
      </c>
      <c r="S142" s="3" t="str">
        <f t="shared" si="148"/>
        <v>-</v>
      </c>
      <c r="T142" s="16" t="str">
        <f t="shared" si="149"/>
        <v>-</v>
      </c>
      <c r="U142" s="19" t="str">
        <f t="shared" si="150"/>
        <v>-</v>
      </c>
      <c r="V142" s="3" t="str">
        <f t="shared" si="151"/>
        <v>-</v>
      </c>
      <c r="W142" s="3" t="str">
        <f t="shared" si="152"/>
        <v>-</v>
      </c>
      <c r="Y142" s="3" t="str">
        <f t="shared" si="153"/>
        <v>-</v>
      </c>
      <c r="Z142" s="16" t="str">
        <f t="shared" si="154"/>
        <v>-</v>
      </c>
      <c r="AA142" s="19" t="str">
        <f t="shared" si="155"/>
        <v>-</v>
      </c>
      <c r="AB142" s="3" t="str">
        <f t="shared" si="156"/>
        <v>-</v>
      </c>
    </row>
    <row r="143" spans="1:28" ht="12.75" customHeight="1" x14ac:dyDescent="0.2">
      <c r="A143" s="37" t="s">
        <v>159</v>
      </c>
      <c r="B143" s="50" t="s">
        <v>56</v>
      </c>
      <c r="C143" s="156"/>
      <c r="D143" s="23"/>
      <c r="E143" s="156"/>
      <c r="F143" s="157"/>
      <c r="G143" s="30">
        <f t="shared" si="141"/>
        <v>0</v>
      </c>
      <c r="H143" s="30">
        <f t="shared" si="142"/>
        <v>0</v>
      </c>
      <c r="I143" s="112" t="str">
        <f t="shared" si="143"/>
        <v/>
      </c>
      <c r="J143" s="158"/>
      <c r="K143" s="158"/>
      <c r="L143" s="3" t="str">
        <f t="shared" si="144"/>
        <v>-</v>
      </c>
      <c r="M143" s="130" t="str">
        <f t="shared" si="145"/>
        <v/>
      </c>
      <c r="N143" s="158" t="s">
        <v>81</v>
      </c>
      <c r="O143" s="158" t="s">
        <v>81</v>
      </c>
      <c r="P143" s="3" t="str">
        <f t="shared" si="146"/>
        <v>-</v>
      </c>
      <c r="Q143" s="48"/>
      <c r="R143" s="3" t="str">
        <f t="shared" si="147"/>
        <v>-</v>
      </c>
      <c r="S143" s="3" t="str">
        <f t="shared" si="148"/>
        <v>-</v>
      </c>
      <c r="T143" s="16" t="str">
        <f t="shared" si="149"/>
        <v>-</v>
      </c>
      <c r="U143" s="19" t="str">
        <f t="shared" si="150"/>
        <v>-</v>
      </c>
      <c r="V143" s="3" t="str">
        <f t="shared" si="151"/>
        <v>-</v>
      </c>
      <c r="W143" s="3" t="str">
        <f t="shared" si="152"/>
        <v>-</v>
      </c>
      <c r="Y143" s="3" t="str">
        <f t="shared" si="153"/>
        <v>-</v>
      </c>
      <c r="Z143" s="16" t="str">
        <f t="shared" si="154"/>
        <v>-</v>
      </c>
      <c r="AA143" s="19" t="str">
        <f t="shared" si="155"/>
        <v>-</v>
      </c>
      <c r="AB143" s="3" t="str">
        <f t="shared" si="156"/>
        <v>-</v>
      </c>
    </row>
    <row r="144" spans="1:28" ht="12.75" customHeight="1" x14ac:dyDescent="0.2">
      <c r="A144" s="37" t="s">
        <v>160</v>
      </c>
      <c r="B144" s="50" t="s">
        <v>54</v>
      </c>
      <c r="C144" s="156"/>
      <c r="D144" s="23"/>
      <c r="E144" s="156"/>
      <c r="F144" s="157"/>
      <c r="G144" s="30">
        <f t="shared" si="141"/>
        <v>0</v>
      </c>
      <c r="H144" s="30">
        <f t="shared" si="142"/>
        <v>0</v>
      </c>
      <c r="I144" s="130" t="str">
        <f t="shared" si="143"/>
        <v/>
      </c>
      <c r="J144" s="158"/>
      <c r="K144" s="158"/>
      <c r="L144" s="3" t="str">
        <f t="shared" si="144"/>
        <v>-</v>
      </c>
      <c r="M144" s="130" t="str">
        <f t="shared" si="145"/>
        <v/>
      </c>
      <c r="N144" s="158" t="s">
        <v>81</v>
      </c>
      <c r="O144" s="158" t="s">
        <v>81</v>
      </c>
      <c r="P144" s="3" t="str">
        <f t="shared" si="146"/>
        <v>-</v>
      </c>
      <c r="Q144" s="48"/>
      <c r="R144" s="3" t="str">
        <f t="shared" si="147"/>
        <v>-</v>
      </c>
      <c r="S144" s="3" t="str">
        <f t="shared" si="148"/>
        <v>-</v>
      </c>
      <c r="T144" s="16" t="str">
        <f t="shared" si="149"/>
        <v>-</v>
      </c>
      <c r="U144" s="19" t="str">
        <f t="shared" si="150"/>
        <v>-</v>
      </c>
      <c r="V144" s="3" t="str">
        <f t="shared" si="151"/>
        <v>-</v>
      </c>
      <c r="W144" s="3" t="str">
        <f t="shared" si="152"/>
        <v>-</v>
      </c>
      <c r="Y144" s="3" t="str">
        <f t="shared" si="153"/>
        <v>-</v>
      </c>
      <c r="Z144" s="16" t="str">
        <f t="shared" si="154"/>
        <v>-</v>
      </c>
      <c r="AA144" s="19" t="str">
        <f t="shared" si="155"/>
        <v>-</v>
      </c>
      <c r="AB144" s="3" t="str">
        <f t="shared" si="156"/>
        <v>-</v>
      </c>
    </row>
    <row r="145" spans="1:28" ht="12.75" customHeight="1" x14ac:dyDescent="0.2">
      <c r="A145" s="37" t="s">
        <v>95</v>
      </c>
      <c r="B145" s="50" t="s">
        <v>49</v>
      </c>
      <c r="C145" s="156"/>
      <c r="D145" s="23"/>
      <c r="E145" s="156"/>
      <c r="F145" s="157"/>
      <c r="G145" s="30">
        <f t="shared" si="141"/>
        <v>0</v>
      </c>
      <c r="H145" s="30">
        <f t="shared" si="142"/>
        <v>0</v>
      </c>
      <c r="I145" s="130" t="str">
        <f t="shared" si="143"/>
        <v/>
      </c>
      <c r="J145" s="158"/>
      <c r="K145" s="158"/>
      <c r="L145" s="3" t="str">
        <f t="shared" si="144"/>
        <v>-</v>
      </c>
      <c r="M145" s="130" t="str">
        <f t="shared" si="145"/>
        <v/>
      </c>
      <c r="N145" s="158" t="s">
        <v>81</v>
      </c>
      <c r="O145" s="158" t="s">
        <v>81</v>
      </c>
      <c r="P145" s="3" t="str">
        <f t="shared" si="146"/>
        <v>-</v>
      </c>
      <c r="Q145" s="48"/>
      <c r="R145" s="3" t="str">
        <f t="shared" si="147"/>
        <v>-</v>
      </c>
      <c r="S145" s="3" t="str">
        <f t="shared" si="148"/>
        <v>-</v>
      </c>
      <c r="T145" s="16" t="str">
        <f t="shared" si="149"/>
        <v>-</v>
      </c>
      <c r="U145" s="19" t="str">
        <f t="shared" si="150"/>
        <v>-</v>
      </c>
      <c r="V145" s="3" t="str">
        <f t="shared" si="151"/>
        <v>-</v>
      </c>
      <c r="W145" s="3" t="str">
        <f t="shared" si="152"/>
        <v>-</v>
      </c>
      <c r="Y145" s="3" t="str">
        <f t="shared" si="153"/>
        <v>-</v>
      </c>
      <c r="Z145" s="16" t="str">
        <f t="shared" si="154"/>
        <v>-</v>
      </c>
      <c r="AA145" s="19" t="str">
        <f t="shared" si="155"/>
        <v>-</v>
      </c>
      <c r="AB145" s="3" t="str">
        <f t="shared" si="156"/>
        <v>-</v>
      </c>
    </row>
    <row r="146" spans="1:28" ht="12.75" customHeight="1" x14ac:dyDescent="0.2">
      <c r="A146" s="37"/>
      <c r="B146" s="50"/>
      <c r="C146" s="156"/>
      <c r="D146" s="23"/>
      <c r="E146" s="156"/>
      <c r="F146" s="157"/>
      <c r="G146" s="30">
        <f t="shared" si="141"/>
        <v>0</v>
      </c>
      <c r="H146" s="30">
        <f t="shared" si="142"/>
        <v>0</v>
      </c>
      <c r="I146" s="112" t="str">
        <f t="shared" si="143"/>
        <v/>
      </c>
      <c r="J146" s="158"/>
      <c r="K146" s="158"/>
      <c r="L146" s="3" t="str">
        <f t="shared" si="144"/>
        <v>-</v>
      </c>
      <c r="M146" s="130" t="str">
        <f t="shared" si="145"/>
        <v/>
      </c>
      <c r="N146" s="158" t="s">
        <v>81</v>
      </c>
      <c r="O146" s="158" t="s">
        <v>81</v>
      </c>
      <c r="P146" s="3" t="str">
        <f t="shared" si="146"/>
        <v>-</v>
      </c>
      <c r="Q146" s="48"/>
      <c r="R146" s="3" t="str">
        <f t="shared" si="147"/>
        <v>-</v>
      </c>
      <c r="S146" s="3" t="str">
        <f t="shared" si="148"/>
        <v>-</v>
      </c>
      <c r="T146" s="16" t="str">
        <f t="shared" si="149"/>
        <v>-</v>
      </c>
      <c r="U146" s="19" t="str">
        <f t="shared" si="150"/>
        <v>-</v>
      </c>
      <c r="V146" s="3" t="str">
        <f t="shared" si="151"/>
        <v>-</v>
      </c>
      <c r="W146" s="3" t="str">
        <f t="shared" si="152"/>
        <v>-</v>
      </c>
      <c r="Y146" s="3" t="str">
        <f t="shared" si="153"/>
        <v>-</v>
      </c>
      <c r="Z146" s="16" t="str">
        <f t="shared" si="154"/>
        <v>-</v>
      </c>
      <c r="AA146" s="19" t="str">
        <f t="shared" si="155"/>
        <v>-</v>
      </c>
      <c r="AB146" s="3" t="str">
        <f t="shared" si="156"/>
        <v>-</v>
      </c>
    </row>
    <row r="147" spans="1:28" s="21" customFormat="1" ht="12.75" customHeight="1" x14ac:dyDescent="0.2">
      <c r="A147" s="26">
        <v>12</v>
      </c>
      <c r="B147" s="51" t="s">
        <v>238</v>
      </c>
      <c r="C147" s="32">
        <f>ROUND(SUM(C134:C146),0)</f>
        <v>0</v>
      </c>
      <c r="D147" s="49"/>
      <c r="E147" s="32">
        <f>ROUND(SUM(E134:E146),0)</f>
        <v>0</v>
      </c>
      <c r="F147" s="52">
        <f>ROUND(SUM(F134:F146),0)</f>
        <v>0</v>
      </c>
      <c r="G147" s="32">
        <f>ROUND(SUM(G134:G146),0)</f>
        <v>0</v>
      </c>
      <c r="H147" s="32">
        <f>SUM(H134:H146)</f>
        <v>0</v>
      </c>
      <c r="I147" s="112"/>
      <c r="M147" s="112"/>
      <c r="R147" s="4">
        <f>ROUND(SUM(R134:R146),0)</f>
        <v>0</v>
      </c>
      <c r="S147" s="4">
        <f t="shared" ref="S147:W147" si="157">ROUND(SUM(S134:S146),0)</f>
        <v>0</v>
      </c>
      <c r="T147" s="17">
        <f t="shared" si="157"/>
        <v>0</v>
      </c>
      <c r="U147" s="20">
        <f t="shared" si="157"/>
        <v>0</v>
      </c>
      <c r="V147" s="4">
        <f t="shared" si="157"/>
        <v>0</v>
      </c>
      <c r="W147" s="4">
        <f t="shared" si="157"/>
        <v>0</v>
      </c>
      <c r="Y147" s="4">
        <f>ROUND(SUM(Y134:Y146),0)</f>
        <v>0</v>
      </c>
      <c r="Z147" s="17">
        <f>ROUND(SUM(Z134:Z146),0)</f>
        <v>0</v>
      </c>
      <c r="AA147" s="20">
        <f>ROUND(SUM(AA134:AA146),0)</f>
        <v>0</v>
      </c>
      <c r="AB147" s="4">
        <f>ROUND(SUM(AB134:AB146),0)</f>
        <v>0</v>
      </c>
    </row>
    <row r="148" spans="1:28" ht="12.75" customHeight="1" thickBot="1" x14ac:dyDescent="0.25">
      <c r="B148" s="22"/>
      <c r="C148" s="23"/>
      <c r="D148" s="23"/>
      <c r="E148" s="23"/>
      <c r="F148" s="23"/>
      <c r="G148" s="24"/>
      <c r="H148" s="24"/>
      <c r="I148" s="112"/>
      <c r="J148" s="7"/>
      <c r="K148" s="7"/>
      <c r="L148" s="7"/>
      <c r="M148" s="112"/>
      <c r="N148" s="7"/>
      <c r="O148" s="7"/>
      <c r="P148" s="7"/>
      <c r="Q148" s="7"/>
      <c r="R148" s="7"/>
      <c r="S148" s="7"/>
      <c r="T148" s="7"/>
      <c r="Y148" s="10"/>
      <c r="Z148" s="10"/>
      <c r="AA148" s="10"/>
      <c r="AB148" s="10"/>
    </row>
    <row r="149" spans="1:28" ht="14.25" customHeight="1" thickBot="1" x14ac:dyDescent="0.25">
      <c r="A149" s="60" t="s">
        <v>169</v>
      </c>
      <c r="B149" s="61"/>
      <c r="C149" s="63">
        <f>C147+C131+C116+C101+C95+C88+C76+C66+C52</f>
        <v>0</v>
      </c>
      <c r="D149" s="49"/>
      <c r="E149" s="314">
        <f>E147+E131+E116+E101+E95+E88+E76+E66+E52</f>
        <v>0</v>
      </c>
      <c r="F149" s="63">
        <f>F147+F131+F116+F101+F95+F88+F76+F66+F52</f>
        <v>0</v>
      </c>
      <c r="G149" s="62">
        <f>G147+G131+G116+G101+G95+G88+G76+G66+G52</f>
        <v>0</v>
      </c>
      <c r="H149" s="63">
        <f>H147+H131+H116+H101+H95+H88+H76+H66+H52</f>
        <v>0</v>
      </c>
      <c r="I149" s="112"/>
      <c r="J149" s="7"/>
      <c r="K149" s="7"/>
      <c r="L149" s="7"/>
      <c r="M149" s="112"/>
      <c r="N149" s="7"/>
      <c r="O149" s="7"/>
      <c r="P149" s="7"/>
      <c r="Q149" s="7"/>
      <c r="R149" s="7"/>
      <c r="S149" s="7"/>
      <c r="T149" s="7"/>
      <c r="Y149" s="10"/>
      <c r="Z149" s="10"/>
      <c r="AA149" s="10"/>
      <c r="AB149" s="10"/>
    </row>
    <row r="150" spans="1:28" ht="12.75" customHeight="1" thickBot="1" x14ac:dyDescent="0.25">
      <c r="B150" s="22"/>
      <c r="C150" s="23"/>
      <c r="D150" s="23"/>
      <c r="E150" s="23"/>
      <c r="F150" s="23"/>
      <c r="G150" s="24"/>
      <c r="H150" s="24"/>
      <c r="I150" s="112"/>
      <c r="M150" s="112"/>
    </row>
    <row r="151" spans="1:28" ht="14.25" customHeight="1" thickBot="1" x14ac:dyDescent="0.25">
      <c r="A151" s="496" t="s">
        <v>57</v>
      </c>
      <c r="B151" s="497"/>
      <c r="C151" s="497"/>
      <c r="D151" s="497"/>
      <c r="E151" s="497"/>
      <c r="F151" s="497"/>
      <c r="G151" s="497"/>
      <c r="H151" s="498"/>
      <c r="I151" s="112"/>
      <c r="M151" s="112"/>
    </row>
    <row r="152" spans="1:28" ht="12.75" customHeight="1" x14ac:dyDescent="0.2">
      <c r="B152" s="22"/>
      <c r="C152" s="23"/>
      <c r="D152" s="23"/>
      <c r="E152" s="23"/>
      <c r="F152" s="33"/>
      <c r="G152" s="24"/>
      <c r="H152" s="24"/>
      <c r="I152" s="112"/>
      <c r="M152" s="112"/>
    </row>
    <row r="153" spans="1:28" s="21" customFormat="1" ht="12.75" customHeight="1" x14ac:dyDescent="0.2">
      <c r="A153" s="128">
        <v>15</v>
      </c>
      <c r="B153" s="502" t="s">
        <v>178</v>
      </c>
      <c r="C153" s="503"/>
      <c r="D153" s="503"/>
      <c r="E153" s="503"/>
      <c r="F153" s="503"/>
      <c r="G153" s="503"/>
      <c r="H153" s="504"/>
      <c r="I153" s="112"/>
      <c r="M153" s="112"/>
      <c r="R153" s="2" t="s">
        <v>62</v>
      </c>
      <c r="S153" s="2" t="s">
        <v>63</v>
      </c>
      <c r="T153" s="15" t="s">
        <v>64</v>
      </c>
      <c r="U153" s="18" t="s">
        <v>62</v>
      </c>
      <c r="V153" s="2" t="s">
        <v>63</v>
      </c>
      <c r="W153" s="2" t="s">
        <v>64</v>
      </c>
      <c r="Y153" s="2" t="s">
        <v>81</v>
      </c>
      <c r="Z153" s="15" t="s">
        <v>166</v>
      </c>
      <c r="AA153" s="18" t="s">
        <v>81</v>
      </c>
      <c r="AB153" s="2" t="s">
        <v>166</v>
      </c>
    </row>
    <row r="154" spans="1:28" s="21" customFormat="1" ht="12.75" customHeight="1" x14ac:dyDescent="0.2">
      <c r="A154" s="487" t="s">
        <v>215</v>
      </c>
      <c r="B154" s="488"/>
      <c r="C154" s="488"/>
      <c r="D154" s="488"/>
      <c r="E154" s="488"/>
      <c r="F154" s="488"/>
      <c r="G154" s="488"/>
      <c r="H154" s="488"/>
      <c r="I154" s="488"/>
      <c r="J154" s="488"/>
      <c r="K154" s="488"/>
      <c r="L154" s="488"/>
      <c r="M154" s="488"/>
      <c r="N154" s="488"/>
      <c r="O154" s="488"/>
      <c r="P154" s="489"/>
      <c r="R154" s="164"/>
      <c r="S154" s="164"/>
      <c r="T154" s="165"/>
      <c r="U154" s="166"/>
      <c r="V154" s="164"/>
      <c r="W154" s="164"/>
      <c r="Y154" s="164"/>
      <c r="Z154" s="165"/>
      <c r="AA154" s="166"/>
      <c r="AB154" s="164"/>
    </row>
    <row r="155" spans="1:28" ht="12.75" customHeight="1" x14ac:dyDescent="0.2">
      <c r="A155" s="129" t="s">
        <v>99</v>
      </c>
      <c r="B155" s="126" t="s">
        <v>222</v>
      </c>
      <c r="C155" s="159"/>
      <c r="D155" s="23"/>
      <c r="E155" s="159"/>
      <c r="F155" s="160"/>
      <c r="G155" s="127">
        <f t="shared" ref="G155:G162" si="158">E155+F155</f>
        <v>0</v>
      </c>
      <c r="H155" s="127">
        <f t="shared" ref="H155:H162" si="159">C155-G155</f>
        <v>0</v>
      </c>
      <c r="I155" s="112" t="str">
        <f t="shared" ref="I155:I162" si="160">IF(AND($C155="",$E155="",$F155=""),"",IF(AND(OR($C155&lt;&gt;"",$G155&lt;&gt;""),OR(J155="",K155="")),"Select values! -&gt;",""))</f>
        <v/>
      </c>
      <c r="J155" s="158"/>
      <c r="K155" s="158"/>
      <c r="L155" s="3" t="str">
        <f t="shared" ref="L155:L157" si="161">IF(J155=K155,"-", "Allocation change")</f>
        <v>-</v>
      </c>
      <c r="M155" s="130" t="str">
        <f t="shared" ref="M155:M157" si="162">IF(AND($C155="",$E155="",$F155=""),"",IF(AND(OR($C155&lt;&gt;"",$G155&lt;&gt;""),OR(N155="",O155="")),"Select values! -&gt;",""))</f>
        <v/>
      </c>
      <c r="N155" s="158" t="s">
        <v>81</v>
      </c>
      <c r="O155" s="158" t="s">
        <v>81</v>
      </c>
      <c r="P155" s="3" t="str">
        <f t="shared" ref="P155:P157" si="163">IF(N155=O155,"-","Origin change")</f>
        <v>-</v>
      </c>
      <c r="Q155" s="48"/>
      <c r="R155" s="3" t="str">
        <f t="shared" ref="R155:R162" si="164">IF(J155="Internal",C155,"-")</f>
        <v>-</v>
      </c>
      <c r="S155" s="3" t="str">
        <f t="shared" ref="S155:S162" si="165">IF(J155="Related",C155,"-")</f>
        <v>-</v>
      </c>
      <c r="T155" s="16" t="str">
        <f t="shared" ref="T155:T162" si="166">IF(J155="External",C155,"-")</f>
        <v>-</v>
      </c>
      <c r="U155" s="19" t="str">
        <f t="shared" ref="U155:U162" si="167">IF(K155="Internal",G155,"-")</f>
        <v>-</v>
      </c>
      <c r="V155" s="3" t="str">
        <f t="shared" ref="V155:V162" si="168">IF(K155="Related",G155,"-")</f>
        <v>-</v>
      </c>
      <c r="W155" s="3" t="str">
        <f t="shared" ref="W155:W162" si="169">IF(K155="External",G155,"-")</f>
        <v>-</v>
      </c>
      <c r="Y155" s="3" t="str">
        <f t="shared" ref="Y155:Y162" si="170">IF($N155="Canadian",IF($C155="","-",$C155),"-")</f>
        <v>-</v>
      </c>
      <c r="Z155" s="16" t="str">
        <f t="shared" ref="Z155:Z162" si="171">IF($N155="Non-Canadian",IF($C155="","-",$C155),"-")</f>
        <v>-</v>
      </c>
      <c r="AA155" s="19" t="str">
        <f t="shared" ref="AA155:AA162" si="172">IF($O155="Canadian",IF($G155=0,"-",$G155),"-")</f>
        <v>-</v>
      </c>
      <c r="AB155" s="3" t="str">
        <f t="shared" ref="AB155:AB162" si="173">IF($O155="Non-Canadian",IF($G155=0,"-",$G155),"-")</f>
        <v>-</v>
      </c>
    </row>
    <row r="156" spans="1:28" ht="12.75" customHeight="1" x14ac:dyDescent="0.2">
      <c r="A156" s="37" t="s">
        <v>161</v>
      </c>
      <c r="B156" s="50" t="s">
        <v>28</v>
      </c>
      <c r="C156" s="156"/>
      <c r="D156" s="23"/>
      <c r="E156" s="156"/>
      <c r="F156" s="157"/>
      <c r="G156" s="30">
        <f t="shared" si="158"/>
        <v>0</v>
      </c>
      <c r="H156" s="30">
        <f t="shared" si="159"/>
        <v>0</v>
      </c>
      <c r="I156" s="112" t="str">
        <f t="shared" si="160"/>
        <v/>
      </c>
      <c r="J156" s="158"/>
      <c r="K156" s="158"/>
      <c r="L156" s="3" t="str">
        <f t="shared" si="161"/>
        <v>-</v>
      </c>
      <c r="M156" s="130" t="str">
        <f t="shared" si="162"/>
        <v/>
      </c>
      <c r="N156" s="158" t="s">
        <v>81</v>
      </c>
      <c r="O156" s="158" t="s">
        <v>81</v>
      </c>
      <c r="P156" s="3" t="str">
        <f t="shared" si="163"/>
        <v>-</v>
      </c>
      <c r="Q156" s="48"/>
      <c r="R156" s="3" t="str">
        <f t="shared" si="164"/>
        <v>-</v>
      </c>
      <c r="S156" s="3" t="str">
        <f t="shared" si="165"/>
        <v>-</v>
      </c>
      <c r="T156" s="16" t="str">
        <f t="shared" si="166"/>
        <v>-</v>
      </c>
      <c r="U156" s="19" t="str">
        <f t="shared" si="167"/>
        <v>-</v>
      </c>
      <c r="V156" s="3" t="str">
        <f t="shared" si="168"/>
        <v>-</v>
      </c>
      <c r="W156" s="3" t="str">
        <f t="shared" si="169"/>
        <v>-</v>
      </c>
      <c r="Y156" s="3" t="str">
        <f t="shared" si="170"/>
        <v>-</v>
      </c>
      <c r="Z156" s="16" t="str">
        <f t="shared" si="171"/>
        <v>-</v>
      </c>
      <c r="AA156" s="19" t="str">
        <f t="shared" si="172"/>
        <v>-</v>
      </c>
      <c r="AB156" s="3" t="str">
        <f t="shared" si="173"/>
        <v>-</v>
      </c>
    </row>
    <row r="157" spans="1:28" ht="12.75" customHeight="1" x14ac:dyDescent="0.2">
      <c r="A157" s="37" t="s">
        <v>96</v>
      </c>
      <c r="B157" s="294" t="s">
        <v>29</v>
      </c>
      <c r="C157" s="153"/>
      <c r="D157" s="23"/>
      <c r="E157" s="153"/>
      <c r="F157" s="161"/>
      <c r="G157" s="123">
        <f t="shared" si="158"/>
        <v>0</v>
      </c>
      <c r="H157" s="123">
        <f t="shared" si="159"/>
        <v>0</v>
      </c>
      <c r="I157" s="112" t="str">
        <f t="shared" si="160"/>
        <v/>
      </c>
      <c r="J157" s="158"/>
      <c r="K157" s="158"/>
      <c r="L157" s="3" t="str">
        <f t="shared" si="161"/>
        <v>-</v>
      </c>
      <c r="M157" s="130" t="str">
        <f t="shared" si="162"/>
        <v/>
      </c>
      <c r="N157" s="158" t="s">
        <v>81</v>
      </c>
      <c r="O157" s="158" t="s">
        <v>81</v>
      </c>
      <c r="P157" s="3" t="str">
        <f t="shared" si="163"/>
        <v>-</v>
      </c>
      <c r="Q157" s="48"/>
      <c r="R157" s="3" t="str">
        <f t="shared" si="164"/>
        <v>-</v>
      </c>
      <c r="S157" s="3" t="str">
        <f t="shared" si="165"/>
        <v>-</v>
      </c>
      <c r="T157" s="16" t="str">
        <f t="shared" si="166"/>
        <v>-</v>
      </c>
      <c r="U157" s="19" t="str">
        <f t="shared" si="167"/>
        <v>-</v>
      </c>
      <c r="V157" s="3" t="str">
        <f t="shared" si="168"/>
        <v>-</v>
      </c>
      <c r="W157" s="3" t="str">
        <f t="shared" si="169"/>
        <v>-</v>
      </c>
      <c r="Y157" s="3" t="str">
        <f t="shared" si="170"/>
        <v>-</v>
      </c>
      <c r="Z157" s="16" t="str">
        <f t="shared" si="171"/>
        <v>-</v>
      </c>
      <c r="AA157" s="19" t="str">
        <f t="shared" si="172"/>
        <v>-</v>
      </c>
      <c r="AB157" s="3" t="str">
        <f t="shared" si="173"/>
        <v>-</v>
      </c>
    </row>
    <row r="158" spans="1:28" ht="12.75" customHeight="1" x14ac:dyDescent="0.2">
      <c r="A158" s="297"/>
      <c r="B158" s="303" t="s">
        <v>315</v>
      </c>
      <c r="C158" s="295"/>
      <c r="D158" s="295"/>
      <c r="E158" s="295"/>
      <c r="F158" s="298"/>
      <c r="G158" s="299"/>
      <c r="H158" s="299"/>
      <c r="I158" s="296"/>
      <c r="J158" s="300"/>
      <c r="K158" s="300"/>
      <c r="L158" s="301"/>
      <c r="M158" s="296"/>
      <c r="N158" s="300"/>
      <c r="O158" s="300"/>
      <c r="P158" s="302"/>
      <c r="Q158" s="48"/>
      <c r="R158" s="167"/>
      <c r="S158" s="167"/>
      <c r="T158" s="168"/>
      <c r="U158" s="169"/>
      <c r="V158" s="167"/>
      <c r="W158" s="167"/>
      <c r="Y158" s="167"/>
      <c r="Z158" s="168"/>
      <c r="AA158" s="169"/>
      <c r="AB158" s="167"/>
    </row>
    <row r="159" spans="1:28" ht="12.75" customHeight="1" x14ac:dyDescent="0.2">
      <c r="A159" s="37" t="s">
        <v>162</v>
      </c>
      <c r="B159" s="126" t="s">
        <v>30</v>
      </c>
      <c r="C159" s="159"/>
      <c r="D159" s="23"/>
      <c r="E159" s="159"/>
      <c r="F159" s="160"/>
      <c r="G159" s="127">
        <f t="shared" si="158"/>
        <v>0</v>
      </c>
      <c r="H159" s="127">
        <f t="shared" si="159"/>
        <v>0</v>
      </c>
      <c r="I159" s="112" t="str">
        <f t="shared" si="160"/>
        <v/>
      </c>
      <c r="J159" s="158"/>
      <c r="K159" s="158"/>
      <c r="L159" s="3" t="str">
        <f t="shared" ref="L159:L162" si="174">IF(J159=K159,"-", "Allocation change")</f>
        <v>-</v>
      </c>
      <c r="M159" s="130" t="str">
        <f t="shared" ref="M159:M162" si="175">IF(AND($C159="",$E159="",$F159=""),"",IF(AND(OR($C159&lt;&gt;"",$G159&lt;&gt;""),OR(N159="",O159="")),"Select values! -&gt;",""))</f>
        <v/>
      </c>
      <c r="N159" s="158" t="s">
        <v>81</v>
      </c>
      <c r="O159" s="158" t="s">
        <v>81</v>
      </c>
      <c r="P159" s="3" t="str">
        <f t="shared" ref="P159:P162" si="176">IF(N159=O159,"-","Origin change")</f>
        <v>-</v>
      </c>
      <c r="Q159" s="48"/>
      <c r="R159" s="3" t="str">
        <f t="shared" si="164"/>
        <v>-</v>
      </c>
      <c r="S159" s="3" t="str">
        <f t="shared" si="165"/>
        <v>-</v>
      </c>
      <c r="T159" s="16" t="str">
        <f t="shared" si="166"/>
        <v>-</v>
      </c>
      <c r="U159" s="19" t="str">
        <f t="shared" si="167"/>
        <v>-</v>
      </c>
      <c r="V159" s="3" t="str">
        <f t="shared" si="168"/>
        <v>-</v>
      </c>
      <c r="W159" s="3" t="str">
        <f t="shared" si="169"/>
        <v>-</v>
      </c>
      <c r="Y159" s="3" t="str">
        <f t="shared" si="170"/>
        <v>-</v>
      </c>
      <c r="Z159" s="16" t="str">
        <f t="shared" si="171"/>
        <v>-</v>
      </c>
      <c r="AA159" s="19" t="str">
        <f t="shared" si="172"/>
        <v>-</v>
      </c>
      <c r="AB159" s="3" t="str">
        <f t="shared" si="173"/>
        <v>-</v>
      </c>
    </row>
    <row r="160" spans="1:28" ht="12.75" customHeight="1" x14ac:dyDescent="0.2">
      <c r="A160" s="37" t="s">
        <v>97</v>
      </c>
      <c r="B160" s="50" t="s">
        <v>31</v>
      </c>
      <c r="C160" s="156"/>
      <c r="D160" s="23"/>
      <c r="E160" s="156"/>
      <c r="F160" s="157"/>
      <c r="G160" s="30">
        <f t="shared" si="158"/>
        <v>0</v>
      </c>
      <c r="H160" s="30">
        <f t="shared" si="159"/>
        <v>0</v>
      </c>
      <c r="I160" s="112" t="str">
        <f t="shared" si="160"/>
        <v/>
      </c>
      <c r="J160" s="158"/>
      <c r="K160" s="158"/>
      <c r="L160" s="3" t="str">
        <f t="shared" si="174"/>
        <v>-</v>
      </c>
      <c r="M160" s="130" t="str">
        <f t="shared" si="175"/>
        <v/>
      </c>
      <c r="N160" s="158" t="s">
        <v>81</v>
      </c>
      <c r="O160" s="158" t="s">
        <v>81</v>
      </c>
      <c r="P160" s="3" t="str">
        <f t="shared" si="176"/>
        <v>-</v>
      </c>
      <c r="Q160" s="48"/>
      <c r="R160" s="3" t="str">
        <f t="shared" si="164"/>
        <v>-</v>
      </c>
      <c r="S160" s="3" t="str">
        <f t="shared" si="165"/>
        <v>-</v>
      </c>
      <c r="T160" s="16" t="str">
        <f t="shared" si="166"/>
        <v>-</v>
      </c>
      <c r="U160" s="19" t="str">
        <f t="shared" si="167"/>
        <v>-</v>
      </c>
      <c r="V160" s="3" t="str">
        <f t="shared" si="168"/>
        <v>-</v>
      </c>
      <c r="W160" s="3" t="str">
        <f t="shared" si="169"/>
        <v>-</v>
      </c>
      <c r="Y160" s="3" t="str">
        <f t="shared" si="170"/>
        <v>-</v>
      </c>
      <c r="Z160" s="16" t="str">
        <f t="shared" si="171"/>
        <v>-</v>
      </c>
      <c r="AA160" s="19" t="str">
        <f t="shared" si="172"/>
        <v>-</v>
      </c>
      <c r="AB160" s="3" t="str">
        <f t="shared" si="173"/>
        <v>-</v>
      </c>
    </row>
    <row r="161" spans="1:28" ht="12.75" customHeight="1" x14ac:dyDescent="0.2">
      <c r="A161" s="37" t="s">
        <v>98</v>
      </c>
      <c r="B161" s="50" t="s">
        <v>49</v>
      </c>
      <c r="C161" s="156"/>
      <c r="D161" s="23"/>
      <c r="E161" s="156"/>
      <c r="F161" s="157"/>
      <c r="G161" s="30">
        <f t="shared" si="158"/>
        <v>0</v>
      </c>
      <c r="H161" s="30">
        <f t="shared" si="159"/>
        <v>0</v>
      </c>
      <c r="I161" s="112" t="str">
        <f t="shared" si="160"/>
        <v/>
      </c>
      <c r="J161" s="158"/>
      <c r="K161" s="158"/>
      <c r="L161" s="3" t="str">
        <f t="shared" si="174"/>
        <v>-</v>
      </c>
      <c r="M161" s="130" t="str">
        <f t="shared" si="175"/>
        <v/>
      </c>
      <c r="N161" s="158" t="s">
        <v>81</v>
      </c>
      <c r="O161" s="158" t="s">
        <v>81</v>
      </c>
      <c r="P161" s="3" t="str">
        <f t="shared" si="176"/>
        <v>-</v>
      </c>
      <c r="Q161" s="48"/>
      <c r="R161" s="3" t="str">
        <f t="shared" si="164"/>
        <v>-</v>
      </c>
      <c r="S161" s="3" t="str">
        <f t="shared" si="165"/>
        <v>-</v>
      </c>
      <c r="T161" s="16" t="str">
        <f t="shared" si="166"/>
        <v>-</v>
      </c>
      <c r="U161" s="19" t="str">
        <f t="shared" si="167"/>
        <v>-</v>
      </c>
      <c r="V161" s="3" t="str">
        <f t="shared" si="168"/>
        <v>-</v>
      </c>
      <c r="W161" s="3" t="str">
        <f t="shared" si="169"/>
        <v>-</v>
      </c>
      <c r="Y161" s="3" t="str">
        <f t="shared" si="170"/>
        <v>-</v>
      </c>
      <c r="Z161" s="16" t="str">
        <f t="shared" si="171"/>
        <v>-</v>
      </c>
      <c r="AA161" s="19" t="str">
        <f t="shared" si="172"/>
        <v>-</v>
      </c>
      <c r="AB161" s="3" t="str">
        <f t="shared" si="173"/>
        <v>-</v>
      </c>
    </row>
    <row r="162" spans="1:28" ht="12.75" customHeight="1" x14ac:dyDescent="0.2">
      <c r="A162" s="37"/>
      <c r="B162" s="50"/>
      <c r="C162" s="156"/>
      <c r="D162" s="23"/>
      <c r="E162" s="156"/>
      <c r="F162" s="157"/>
      <c r="G162" s="30">
        <f t="shared" si="158"/>
        <v>0</v>
      </c>
      <c r="H162" s="30">
        <f t="shared" si="159"/>
        <v>0</v>
      </c>
      <c r="I162" s="112" t="str">
        <f t="shared" si="160"/>
        <v/>
      </c>
      <c r="J162" s="158"/>
      <c r="K162" s="158"/>
      <c r="L162" s="3" t="str">
        <f t="shared" si="174"/>
        <v>-</v>
      </c>
      <c r="M162" s="130" t="str">
        <f t="shared" si="175"/>
        <v/>
      </c>
      <c r="N162" s="158" t="s">
        <v>81</v>
      </c>
      <c r="O162" s="158" t="s">
        <v>81</v>
      </c>
      <c r="P162" s="3" t="str">
        <f t="shared" si="176"/>
        <v>-</v>
      </c>
      <c r="Q162" s="48"/>
      <c r="R162" s="3" t="str">
        <f t="shared" si="164"/>
        <v>-</v>
      </c>
      <c r="S162" s="3" t="str">
        <f t="shared" si="165"/>
        <v>-</v>
      </c>
      <c r="T162" s="16" t="str">
        <f t="shared" si="166"/>
        <v>-</v>
      </c>
      <c r="U162" s="19" t="str">
        <f t="shared" si="167"/>
        <v>-</v>
      </c>
      <c r="V162" s="3" t="str">
        <f t="shared" si="168"/>
        <v>-</v>
      </c>
      <c r="W162" s="3" t="str">
        <f t="shared" si="169"/>
        <v>-</v>
      </c>
      <c r="Y162" s="3" t="str">
        <f t="shared" si="170"/>
        <v>-</v>
      </c>
      <c r="Z162" s="16" t="str">
        <f t="shared" si="171"/>
        <v>-</v>
      </c>
      <c r="AA162" s="19" t="str">
        <f t="shared" si="172"/>
        <v>-</v>
      </c>
      <c r="AB162" s="3" t="str">
        <f t="shared" si="173"/>
        <v>-</v>
      </c>
    </row>
    <row r="163" spans="1:28" s="21" customFormat="1" ht="12.75" customHeight="1" x14ac:dyDescent="0.2">
      <c r="A163" s="26">
        <v>15</v>
      </c>
      <c r="B163" s="51" t="s">
        <v>58</v>
      </c>
      <c r="C163" s="32">
        <f>ROUND(SUM(C155:C162),0)</f>
        <v>0</v>
      </c>
      <c r="D163" s="49"/>
      <c r="E163" s="32">
        <f>ROUND(SUM(E155:E162),0)</f>
        <v>0</v>
      </c>
      <c r="F163" s="52">
        <f>ROUND(SUM(F155:F162),0)</f>
        <v>0</v>
      </c>
      <c r="G163" s="32">
        <f>ROUND(SUM(G155:G162),0)</f>
        <v>0</v>
      </c>
      <c r="H163" s="32">
        <f>SUM(H155:H162)</f>
        <v>0</v>
      </c>
      <c r="I163" s="112"/>
      <c r="M163" s="112"/>
      <c r="R163" s="4">
        <f>ROUND(SUM(R155:R162),0)</f>
        <v>0</v>
      </c>
      <c r="S163" s="4">
        <f t="shared" ref="S163:W163" si="177">ROUND(SUM(S155:S162),0)</f>
        <v>0</v>
      </c>
      <c r="T163" s="17">
        <f t="shared" si="177"/>
        <v>0</v>
      </c>
      <c r="U163" s="20">
        <f t="shared" si="177"/>
        <v>0</v>
      </c>
      <c r="V163" s="4">
        <f t="shared" si="177"/>
        <v>0</v>
      </c>
      <c r="W163" s="4">
        <f t="shared" si="177"/>
        <v>0</v>
      </c>
      <c r="Y163" s="4">
        <f>ROUND(SUM(Y155:Y162),0)</f>
        <v>0</v>
      </c>
      <c r="Z163" s="17">
        <f>ROUND(SUM(Z155:Z162),0)</f>
        <v>0</v>
      </c>
      <c r="AA163" s="20">
        <f>ROUND(SUM(AA155:AA162),0)</f>
        <v>0</v>
      </c>
      <c r="AB163" s="4">
        <f>ROUND(SUM(AB155:AB162),0)</f>
        <v>0</v>
      </c>
    </row>
    <row r="164" spans="1:28" ht="12.75" customHeight="1" thickBot="1" x14ac:dyDescent="0.25">
      <c r="B164" s="22"/>
      <c r="C164" s="23"/>
      <c r="D164" s="23"/>
      <c r="E164" s="23"/>
      <c r="F164" s="33"/>
      <c r="G164" s="24"/>
      <c r="H164" s="24"/>
      <c r="I164" s="112"/>
      <c r="M164" s="112"/>
    </row>
    <row r="165" spans="1:28" ht="14.25" customHeight="1" thickBot="1" x14ac:dyDescent="0.25">
      <c r="A165" s="496" t="s">
        <v>59</v>
      </c>
      <c r="B165" s="497"/>
      <c r="C165" s="497"/>
      <c r="D165" s="497"/>
      <c r="E165" s="497"/>
      <c r="F165" s="497"/>
      <c r="G165" s="497"/>
      <c r="H165" s="498"/>
      <c r="I165" s="112"/>
      <c r="M165" s="112"/>
    </row>
    <row r="166" spans="1:28" ht="12.75" customHeight="1" x14ac:dyDescent="0.2">
      <c r="B166" s="22"/>
      <c r="C166" s="23"/>
      <c r="D166" s="23"/>
      <c r="E166" s="23"/>
      <c r="F166" s="33"/>
      <c r="G166" s="24"/>
      <c r="H166" s="24"/>
      <c r="I166" s="112"/>
      <c r="M166" s="112"/>
      <c r="R166" s="2" t="s">
        <v>62</v>
      </c>
      <c r="S166" s="2" t="s">
        <v>63</v>
      </c>
      <c r="T166" s="15" t="s">
        <v>64</v>
      </c>
      <c r="U166" s="18" t="s">
        <v>62</v>
      </c>
      <c r="V166" s="2" t="s">
        <v>63</v>
      </c>
      <c r="W166" s="2" t="s">
        <v>64</v>
      </c>
      <c r="Y166" s="2" t="s">
        <v>81</v>
      </c>
      <c r="Z166" s="15" t="s">
        <v>166</v>
      </c>
      <c r="AA166" s="18" t="s">
        <v>81</v>
      </c>
      <c r="AB166" s="2" t="s">
        <v>166</v>
      </c>
    </row>
    <row r="167" spans="1:28" ht="12.75" customHeight="1" x14ac:dyDescent="0.2">
      <c r="A167" s="40" t="s">
        <v>1</v>
      </c>
      <c r="B167" s="51" t="s">
        <v>43</v>
      </c>
      <c r="C167" s="163"/>
      <c r="D167" s="34"/>
      <c r="E167" s="163"/>
      <c r="F167" s="163"/>
      <c r="G167" s="41">
        <f>E167+F167</f>
        <v>0</v>
      </c>
      <c r="H167" s="41">
        <f>C167-G167</f>
        <v>0</v>
      </c>
      <c r="I167" s="112" t="str">
        <f>IF(AND($C167="",$E167="",$F167=""),"",IF(AND(OR($C167&lt;&gt;"",$G167&lt;&gt;""),OR(J167="",K167="")),"Select values! -&gt;",""))</f>
        <v/>
      </c>
      <c r="J167" s="158"/>
      <c r="K167" s="158"/>
      <c r="L167" s="3" t="str">
        <f t="shared" ref="L167" si="178">IF(J167=K167,"-", "Allocation change")</f>
        <v>-</v>
      </c>
      <c r="M167" s="130" t="str">
        <f t="shared" ref="M167" si="179">IF(AND($C167="",$E167="",$F167=""),"",IF(AND(OR($C167&lt;&gt;"",$G167&lt;&gt;""),OR(N167="",O167="")),"Select values! -&gt;",""))</f>
        <v/>
      </c>
      <c r="N167" s="158" t="s">
        <v>81</v>
      </c>
      <c r="O167" s="158" t="s">
        <v>81</v>
      </c>
      <c r="P167" s="3" t="str">
        <f t="shared" ref="P167" si="180">IF(N167=O167,"-","Origin change")</f>
        <v>-</v>
      </c>
      <c r="Q167" s="48"/>
      <c r="R167" s="4" t="str">
        <f>IF(J167="Internal",C167,"0")</f>
        <v>0</v>
      </c>
      <c r="S167" s="4" t="str">
        <f>IF(J167="Related",C167,"0")</f>
        <v>0</v>
      </c>
      <c r="T167" s="17" t="str">
        <f>IF(J167="External",C167,"0")</f>
        <v>0</v>
      </c>
      <c r="U167" s="20" t="str">
        <f>IF(K167="Internal",G167,"0")</f>
        <v>0</v>
      </c>
      <c r="V167" s="4" t="str">
        <f>IF(K167="Related",G167,"0")</f>
        <v>0</v>
      </c>
      <c r="W167" s="4" t="str">
        <f>IF(K167="External",G167,"0")</f>
        <v>0</v>
      </c>
      <c r="Y167" s="4">
        <f>IF($N167="Canadian",$C167,"0")</f>
        <v>0</v>
      </c>
      <c r="Z167" s="17" t="str">
        <f>IF($N167="Non-Canadian",$C167,"0")</f>
        <v>0</v>
      </c>
      <c r="AA167" s="20">
        <f>IF($O167="Canadian",$G167,"0")</f>
        <v>0</v>
      </c>
      <c r="AB167" s="4" t="str">
        <f>IF($O167="Non-Canadian",$G167,"0")</f>
        <v>0</v>
      </c>
    </row>
    <row r="168" spans="1:28" ht="31.5" customHeight="1" x14ac:dyDescent="0.2">
      <c r="A168" s="40"/>
      <c r="B168" s="292" t="s">
        <v>358</v>
      </c>
      <c r="C168" s="34"/>
      <c r="D168" s="34"/>
      <c r="E168" s="339"/>
      <c r="F168" s="339"/>
      <c r="G168" s="35"/>
      <c r="H168" s="35"/>
      <c r="I168" s="130"/>
      <c r="M168" s="130"/>
      <c r="Q168" s="48"/>
      <c r="R168" s="167"/>
      <c r="S168" s="167"/>
      <c r="T168" s="168"/>
      <c r="U168" s="169"/>
      <c r="V168" s="167"/>
      <c r="W168" s="167"/>
      <c r="Y168" s="167"/>
      <c r="Z168" s="168"/>
      <c r="AA168" s="169"/>
      <c r="AB168" s="167"/>
    </row>
    <row r="169" spans="1:28" ht="12.75" customHeight="1" x14ac:dyDescent="0.2">
      <c r="A169" s="40" t="s">
        <v>167</v>
      </c>
      <c r="B169" s="291" t="s">
        <v>44</v>
      </c>
      <c r="C169" s="163"/>
      <c r="D169" s="34"/>
      <c r="E169" s="464"/>
      <c r="F169" s="464"/>
      <c r="G169" s="465">
        <f>E169+F169</f>
        <v>0</v>
      </c>
      <c r="H169" s="41">
        <f>C169-G169</f>
        <v>0</v>
      </c>
      <c r="I169" s="130" t="str">
        <f>IF(AND($C169="",$E169="",$F169=""),"",IF(AND(OR($C169&lt;&gt;"",$G169&lt;&gt;""),OR(J169="",K169="")),"Select values! -&gt;",""))</f>
        <v/>
      </c>
      <c r="J169" s="158"/>
      <c r="K169" s="158"/>
      <c r="L169" s="3" t="str">
        <f t="shared" ref="L169" si="181">IF(J169=K169,"-", "Allocation change")</f>
        <v>-</v>
      </c>
      <c r="M169" s="130" t="str">
        <f t="shared" ref="M169" si="182">IF(AND($C169="",$E169="",$F169=""),"",IF(AND(OR($C169&lt;&gt;"",$G169&lt;&gt;""),OR(N169="",O169="")),"Select values! -&gt;",""))</f>
        <v/>
      </c>
      <c r="N169" s="158" t="s">
        <v>81</v>
      </c>
      <c r="O169" s="158" t="s">
        <v>81</v>
      </c>
      <c r="P169" s="3" t="str">
        <f t="shared" ref="P169" si="183">IF(N169=O169,"-","Origin change")</f>
        <v>-</v>
      </c>
      <c r="R169" s="4" t="str">
        <f>IF(J169="Internal",C169,"0")</f>
        <v>0</v>
      </c>
      <c r="S169" s="4" t="str">
        <f>IF(J169="Related",C169,"0")</f>
        <v>0</v>
      </c>
      <c r="T169" s="17" t="str">
        <f>IF(J169="External",C169,"0")</f>
        <v>0</v>
      </c>
      <c r="U169" s="20" t="str">
        <f>IF(K169="Internal",G169,"0")</f>
        <v>0</v>
      </c>
      <c r="V169" s="4" t="str">
        <f>IF(K169="Related",G169,"0")</f>
        <v>0</v>
      </c>
      <c r="W169" s="4" t="str">
        <f>IF(K169="External",G169,"0")</f>
        <v>0</v>
      </c>
      <c r="Y169" s="4">
        <f>IF($N169="Canadian",$C169,"0")</f>
        <v>0</v>
      </c>
      <c r="Z169" s="17" t="str">
        <f>IF($N169="Non-Canadian",$C169,"0")</f>
        <v>0</v>
      </c>
      <c r="AA169" s="20">
        <f>IF($O169="Canadian",$G169,"0")</f>
        <v>0</v>
      </c>
      <c r="AB169" s="4" t="str">
        <f>IF($O169="Non-Canadian",$G169,"0")</f>
        <v>0</v>
      </c>
    </row>
    <row r="170" spans="1:28" ht="63" customHeight="1" thickBot="1" x14ac:dyDescent="0.25">
      <c r="A170" s="42"/>
      <c r="B170" s="292" t="s">
        <v>317</v>
      </c>
      <c r="E170" s="440"/>
      <c r="I170" s="112"/>
      <c r="M170" s="112"/>
    </row>
    <row r="171" spans="1:28" s="286" customFormat="1" ht="15.75" customHeight="1" x14ac:dyDescent="0.2">
      <c r="A171" s="304"/>
      <c r="B171" s="304"/>
      <c r="C171" s="441"/>
      <c r="D171" s="441"/>
      <c r="E171" s="442"/>
      <c r="F171" s="442"/>
      <c r="G171" s="442"/>
      <c r="H171" s="442"/>
      <c r="I171" s="305"/>
      <c r="J171" s="306"/>
      <c r="K171" s="306"/>
      <c r="L171" s="306"/>
      <c r="M171" s="305"/>
      <c r="N171" s="306"/>
      <c r="O171" s="306"/>
      <c r="P171" s="306"/>
      <c r="R171" s="322" t="s">
        <v>62</v>
      </c>
      <c r="S171" s="323" t="s">
        <v>63</v>
      </c>
      <c r="T171" s="324" t="s">
        <v>64</v>
      </c>
      <c r="U171" s="322" t="s">
        <v>62</v>
      </c>
      <c r="V171" s="323" t="s">
        <v>63</v>
      </c>
      <c r="W171" s="324" t="s">
        <v>64</v>
      </c>
      <c r="X171" s="307"/>
      <c r="Y171" s="322" t="s">
        <v>81</v>
      </c>
      <c r="Z171" s="324" t="s">
        <v>166</v>
      </c>
      <c r="AA171" s="336" t="s">
        <v>81</v>
      </c>
      <c r="AB171" s="324" t="s">
        <v>166</v>
      </c>
    </row>
    <row r="172" spans="1:28" s="152" customFormat="1" ht="12" customHeight="1" thickBot="1" x14ac:dyDescent="0.25">
      <c r="A172" s="364"/>
      <c r="B172" s="391" t="s">
        <v>337</v>
      </c>
      <c r="C172" s="365">
        <f>ROUND(C19+C29+C37+C52+C66+C76+C88+C95+C101+C116+C131+C147+C163+C167+C169,0)</f>
        <v>0</v>
      </c>
      <c r="D172" s="366"/>
      <c r="E172" s="365">
        <f>ROUND(E19+E29+E37+E52+E66+E76+E88+E95+E101+E116+E131+E147+E163+E167+E169,0)</f>
        <v>0</v>
      </c>
      <c r="F172" s="365">
        <f>ROUND(F19+F29+F37+F52+F66+F76+F88+F95+F101+F116+F131+F147+F163+F167+F169,0)</f>
        <v>0</v>
      </c>
      <c r="G172" s="365">
        <f>ROUND(G19+G29+G37+G52+G66+G76+G88+G95+G101+G116+G131+G147+G163+G167+G169,0)</f>
        <v>0</v>
      </c>
      <c r="H172" s="365">
        <f>ROUND(H19+H29+H37+H52+H66+H76+H88+H95+H101+H116+H131+H147+H163+H167+H169,0)</f>
        <v>0</v>
      </c>
      <c r="M172" s="367"/>
      <c r="R172" s="308">
        <f t="shared" ref="R172:W172" si="184">ROUND(R169+R167+R163+R147+R131+R116+R101+R95+R88+R76+R66+R52+R37+R29+R19,0)</f>
        <v>0</v>
      </c>
      <c r="S172" s="309">
        <f t="shared" si="184"/>
        <v>0</v>
      </c>
      <c r="T172" s="310">
        <f t="shared" si="184"/>
        <v>0</v>
      </c>
      <c r="U172" s="308">
        <f t="shared" si="184"/>
        <v>0</v>
      </c>
      <c r="V172" s="309">
        <f t="shared" si="184"/>
        <v>0</v>
      </c>
      <c r="W172" s="310">
        <f t="shared" si="184"/>
        <v>0</v>
      </c>
      <c r="Y172" s="308">
        <f>ROUND(Y169+Y167+Y163+Y147+Y131+Y116+Y101+Y95+Y88+Y76+Y66+Y52+Y37+Y29+Y19,0)</f>
        <v>0</v>
      </c>
      <c r="Z172" s="310">
        <f>ROUND(Z169+Z167+Z163+Z147+Z131+Z116+Z101+Z95+Z88+Z76+Z66+Z52+Z37+Z29+Z19,0)</f>
        <v>0</v>
      </c>
      <c r="AA172" s="321">
        <f>ROUND(AA169+AA167+AA163+AA147+AA131+AA116+AA101+AA95+AA88+AA76+AA66+AA52+AA37+AA29+AA19,0)</f>
        <v>0</v>
      </c>
      <c r="AB172" s="310">
        <f>ROUND(AB169+AB167+AB163+AB147+AB131+AB116+AB101+AB95+AB88+AB76+AB66+AB52+AB37+AB29+AB19,0)</f>
        <v>0</v>
      </c>
    </row>
    <row r="173" spans="1:28" s="21" customFormat="1" ht="12" customHeight="1" x14ac:dyDescent="0.2">
      <c r="A173" s="42"/>
      <c r="B173" s="437"/>
      <c r="C173" s="315"/>
      <c r="D173" s="315"/>
      <c r="E173" s="315"/>
      <c r="F173" s="315"/>
      <c r="G173" s="315"/>
      <c r="H173" s="315"/>
      <c r="M173" s="111"/>
      <c r="R173" s="313"/>
      <c r="S173" s="313"/>
      <c r="T173" s="313"/>
      <c r="U173" s="313"/>
      <c r="V173" s="313"/>
      <c r="W173" s="313"/>
      <c r="Y173" s="313"/>
      <c r="Z173" s="313"/>
      <c r="AA173" s="313"/>
      <c r="AB173" s="313"/>
    </row>
    <row r="174" spans="1:28" ht="12.75" customHeight="1" x14ac:dyDescent="0.2">
      <c r="A174" s="40" t="s">
        <v>80</v>
      </c>
      <c r="B174" s="438" t="s">
        <v>339</v>
      </c>
      <c r="C174" s="378"/>
      <c r="D174" s="34"/>
      <c r="E174" s="463"/>
      <c r="F174" s="352"/>
      <c r="G174" s="379">
        <f>C174</f>
        <v>0</v>
      </c>
      <c r="H174" s="352"/>
      <c r="M174" s="8"/>
      <c r="Y174" s="8"/>
      <c r="Z174" s="8"/>
      <c r="AA174" s="8"/>
      <c r="AB174" s="8"/>
    </row>
    <row r="175" spans="1:28" ht="12.75" customHeight="1" x14ac:dyDescent="0.2">
      <c r="A175" s="318"/>
      <c r="B175" s="437"/>
      <c r="D175" s="34"/>
      <c r="E175" s="130"/>
      <c r="F175" s="8"/>
      <c r="G175" s="34"/>
      <c r="H175" s="8"/>
      <c r="M175" s="8"/>
      <c r="Y175" s="8"/>
      <c r="Z175" s="8"/>
      <c r="AA175" s="8"/>
      <c r="AB175" s="8"/>
    </row>
    <row r="176" spans="1:28" ht="12.75" customHeight="1" x14ac:dyDescent="0.2">
      <c r="A176" s="392"/>
      <c r="B176" s="380" t="s">
        <v>335</v>
      </c>
      <c r="C176" s="381">
        <f>C172+C174</f>
        <v>0</v>
      </c>
      <c r="D176" s="382"/>
      <c r="E176" s="381">
        <f>E172+E174</f>
        <v>0</v>
      </c>
      <c r="F176" s="381">
        <f>F172+F174</f>
        <v>0</v>
      </c>
      <c r="G176" s="381">
        <f>G172+G174</f>
        <v>0</v>
      </c>
      <c r="H176" s="381">
        <f>H172+H174</f>
        <v>0</v>
      </c>
      <c r="M176" s="8"/>
      <c r="Y176" s="8"/>
      <c r="Z176" s="8"/>
      <c r="AA176" s="8"/>
      <c r="AB176" s="8"/>
    </row>
    <row r="177" spans="1:28" s="21" customFormat="1" ht="12" customHeight="1" x14ac:dyDescent="0.2">
      <c r="A177" s="42"/>
      <c r="B177" s="316" t="s">
        <v>334</v>
      </c>
      <c r="C177" s="315"/>
      <c r="D177" s="315"/>
      <c r="E177" s="315"/>
      <c r="F177" s="315"/>
      <c r="G177" s="315"/>
      <c r="H177" s="315"/>
      <c r="M177" s="111"/>
      <c r="R177" s="313"/>
      <c r="S177" s="313"/>
      <c r="T177" s="313"/>
      <c r="U177" s="313"/>
      <c r="V177" s="313"/>
      <c r="W177" s="313"/>
      <c r="Y177" s="313"/>
      <c r="Z177" s="313"/>
      <c r="AA177" s="313"/>
      <c r="AB177" s="313"/>
    </row>
    <row r="178" spans="1:28" ht="12.75" customHeight="1" x14ac:dyDescent="0.2">
      <c r="A178" s="490" t="s">
        <v>309</v>
      </c>
      <c r="B178" s="491"/>
      <c r="C178" s="491"/>
      <c r="D178" s="491"/>
      <c r="E178" s="491"/>
      <c r="F178" s="491"/>
      <c r="G178" s="491"/>
      <c r="H178" s="491"/>
      <c r="I178" s="491"/>
      <c r="J178" s="491"/>
      <c r="K178" s="491"/>
      <c r="L178" s="491"/>
      <c r="M178" s="491"/>
      <c r="N178" s="491"/>
      <c r="O178" s="491"/>
      <c r="P178" s="492"/>
    </row>
    <row r="179" spans="1:28" ht="12" customHeight="1" thickBot="1" x14ac:dyDescent="0.25"/>
    <row r="180" spans="1:28" ht="18" customHeight="1" thickBot="1" x14ac:dyDescent="0.25">
      <c r="B180" s="483" t="s">
        <v>344</v>
      </c>
      <c r="C180" s="484"/>
      <c r="D180" s="485"/>
      <c r="E180" s="485"/>
      <c r="F180" s="485"/>
      <c r="G180" s="485"/>
      <c r="H180" s="486"/>
    </row>
    <row r="181" spans="1:28" ht="27.75" customHeight="1" x14ac:dyDescent="0.2">
      <c r="B181" s="389" t="s">
        <v>240</v>
      </c>
      <c r="C181" s="450" t="s">
        <v>345</v>
      </c>
      <c r="E181" s="386"/>
      <c r="F181" s="386"/>
      <c r="G181" s="458" t="s">
        <v>331</v>
      </c>
      <c r="H181" s="450" t="s">
        <v>332</v>
      </c>
    </row>
    <row r="182" spans="1:28" ht="12" customHeight="1" x14ac:dyDescent="0.2">
      <c r="B182" s="312" t="s">
        <v>318</v>
      </c>
      <c r="C182" s="211"/>
      <c r="E182" s="387"/>
      <c r="F182" s="387"/>
      <c r="G182" s="351"/>
      <c r="H182" s="384">
        <f>C182-G182</f>
        <v>0</v>
      </c>
    </row>
    <row r="183" spans="1:28" ht="12" customHeight="1" x14ac:dyDescent="0.2">
      <c r="B183" s="312" t="s">
        <v>318</v>
      </c>
      <c r="C183" s="211"/>
      <c r="E183" s="387"/>
      <c r="F183" s="387"/>
      <c r="G183" s="351"/>
      <c r="H183" s="384">
        <f>C183-G183</f>
        <v>0</v>
      </c>
    </row>
    <row r="184" spans="1:28" ht="12" customHeight="1" thickBot="1" x14ac:dyDescent="0.25">
      <c r="B184" s="356" t="s">
        <v>330</v>
      </c>
      <c r="C184" s="354">
        <f>C182+C183</f>
        <v>0</v>
      </c>
      <c r="E184" s="215"/>
      <c r="F184" s="215"/>
      <c r="G184" s="355">
        <f>G182+G183</f>
        <v>0</v>
      </c>
      <c r="H184" s="354">
        <f>H182+H183</f>
        <v>0</v>
      </c>
    </row>
    <row r="186" spans="1:28" ht="12" customHeight="1" x14ac:dyDescent="0.2">
      <c r="B186" s="383" t="s">
        <v>241</v>
      </c>
      <c r="C186" s="381">
        <f>C176+C184</f>
        <v>0</v>
      </c>
      <c r="D186" s="385"/>
      <c r="E186" s="388"/>
      <c r="F186" s="388"/>
      <c r="G186" s="381">
        <f>G176+G184</f>
        <v>0</v>
      </c>
      <c r="H186" s="381">
        <f>H176+H184</f>
        <v>0</v>
      </c>
    </row>
    <row r="202" spans="10:15" ht="12" hidden="1" customHeight="1" x14ac:dyDescent="0.2">
      <c r="J202" s="12" t="s">
        <v>62</v>
      </c>
      <c r="K202" s="12" t="s">
        <v>62</v>
      </c>
      <c r="N202" s="12" t="s">
        <v>81</v>
      </c>
      <c r="O202" s="12" t="s">
        <v>81</v>
      </c>
    </row>
    <row r="203" spans="10:15" ht="12" hidden="1" customHeight="1" x14ac:dyDescent="0.2">
      <c r="J203" s="12" t="s">
        <v>63</v>
      </c>
      <c r="K203" s="12" t="s">
        <v>63</v>
      </c>
      <c r="N203" s="12" t="s">
        <v>166</v>
      </c>
      <c r="O203" s="12" t="s">
        <v>166</v>
      </c>
    </row>
    <row r="204" spans="10:15" ht="12" hidden="1" customHeight="1" x14ac:dyDescent="0.2">
      <c r="J204" s="12" t="s">
        <v>64</v>
      </c>
      <c r="K204" s="12" t="s">
        <v>64</v>
      </c>
      <c r="N204" s="12" t="s">
        <v>327</v>
      </c>
      <c r="O204" s="12" t="s">
        <v>328</v>
      </c>
    </row>
    <row r="205" spans="10:15" ht="12" hidden="1" customHeight="1" x14ac:dyDescent="0.2">
      <c r="J205" s="12" t="s">
        <v>327</v>
      </c>
      <c r="K205" s="12" t="s">
        <v>328</v>
      </c>
    </row>
  </sheetData>
  <mergeCells count="37">
    <mergeCell ref="G3:I3"/>
    <mergeCell ref="G4:I4"/>
    <mergeCell ref="G5:I5"/>
    <mergeCell ref="G6:I6"/>
    <mergeCell ref="A9:P9"/>
    <mergeCell ref="R13:W13"/>
    <mergeCell ref="Y13:AB13"/>
    <mergeCell ref="U14:W14"/>
    <mergeCell ref="B15:H15"/>
    <mergeCell ref="A13:H13"/>
    <mergeCell ref="R14:T14"/>
    <mergeCell ref="A118:H118"/>
    <mergeCell ref="B103:H103"/>
    <mergeCell ref="B41:H41"/>
    <mergeCell ref="A10:P10"/>
    <mergeCell ref="A22:P22"/>
    <mergeCell ref="A40:P40"/>
    <mergeCell ref="B21:H21"/>
    <mergeCell ref="A17:P17"/>
    <mergeCell ref="B31:H31"/>
    <mergeCell ref="A39:H39"/>
    <mergeCell ref="B180:H180"/>
    <mergeCell ref="A154:P154"/>
    <mergeCell ref="A178:P178"/>
    <mergeCell ref="Y14:Z14"/>
    <mergeCell ref="AA14:AB14"/>
    <mergeCell ref="A165:H165"/>
    <mergeCell ref="B97:H97"/>
    <mergeCell ref="A151:H151"/>
    <mergeCell ref="B153:H153"/>
    <mergeCell ref="B90:H90"/>
    <mergeCell ref="B133:H133"/>
    <mergeCell ref="B120:H120"/>
    <mergeCell ref="B68:H68"/>
    <mergeCell ref="B78:H78"/>
    <mergeCell ref="B54:H54"/>
    <mergeCell ref="A121:P121"/>
  </mergeCells>
  <phoneticPr fontId="0" type="noConversion"/>
  <dataValidations xWindow="573" yWindow="568" count="8">
    <dataValidation type="list" allowBlank="1" showInputMessage="1" showErrorMessage="1" errorTitle="Internal, Related, External" error="Please choose from the dropdown list" promptTitle="Cost Allocation" prompt="Please allocate cost to Internal, Related or External" sqref="J158:K158" xr:uid="{00000000-0002-0000-0200-000000000000}">
      <formula1>$J$202:$J$204</formula1>
    </dataValidation>
    <dataValidation type="list" allowBlank="1" showInputMessage="1" showErrorMessage="1" errorTitle="Canadian / Non-Canadian" error="Please choose from the dropdown list" promptTitle="Cost Origin" prompt="Please specify cost origin: Canadian or Non-Canadian" sqref="N158:O158" xr:uid="{00000000-0002-0000-0200-000001000000}">
      <formula1>$N$202:$N$203</formula1>
    </dataValidation>
    <dataValidation type="whole" allowBlank="1" showInputMessage="1" showErrorMessage="1" promptTitle="Contingency" prompt="See the comment in the blue box under &quot;Contingency&quot;." sqref="E169" xr:uid="{00000000-0002-0000-0200-000002000000}">
      <formula1>0</formula1>
      <formula2>0</formula2>
    </dataValidation>
    <dataValidation type="list" allowBlank="1" showInputMessage="1" showErrorMessage="1" errorTitle="Internal, Related, External" error="Please choose from the dropdown list" promptTitle="Cost Allocation" prompt="Please allocate cost to Internal, Related, External or Not budgeted" sqref="J16 J169 J167 J159:J162 J155:J157 J134:J146 J122:J130 J104:J115 J98:J100 J91:J94 J79:J87 J69:J75 J55:J65 J44:J51 J42 J32:J36 J23:J28 J18" xr:uid="{C1E692A2-A98F-463F-AD33-7FC76A8B03C0}">
      <formula1>$J$202:$J$205</formula1>
    </dataValidation>
    <dataValidation type="list" allowBlank="1" showInputMessage="1" showErrorMessage="1" errorTitle="Internal, Related, External" error="Please choose from the dropdown list" promptTitle="Cost Allocation" prompt="Please allocate cost to Internal, Related, External or No cost" sqref="K16 K169 K167 K159:K162 K155:K157 K134:K146 K122:K130 K104:K115 K98:K100 K91:K94 K79:K87 K69:K75 K55:K65 K44:K51 K42 K32:K36 K23:K28 K18" xr:uid="{2635D1DA-B704-4F08-880D-7BC74C041F6D}">
      <formula1>$K$202:$K$205</formula1>
    </dataValidation>
    <dataValidation type="list" allowBlank="1" showInputMessage="1" showErrorMessage="1" errorTitle="Canadian / Non-Canadian" error="Please choose from the dropdown list" promptTitle="Cost Origin" prompt="Please specify cost origin: Canadian, Non-Canadian or Not budgeted" sqref="N16 N169 N167 N159:N162 N155:N157 N134:N146 N122:N130 N104:N115 N98:N100 N91:N94 N79:N87 N69:N75 N55:N65 N44:N51 N42 N32:N36 N23:N28 N18" xr:uid="{AE9D845B-DCD2-49A9-ADFC-C2F61AEC263E}">
      <formula1>$N$202:$N$204</formula1>
    </dataValidation>
    <dataValidation type="list" allowBlank="1" showInputMessage="1" showErrorMessage="1" errorTitle="Canadian / Non-Canadian" error="Please choose from the dropdown list" promptTitle="Cost Origin" prompt="Please specify cost origin: Canadian, Non-Canadian or No cost" sqref="O16 O169 O167 O159:O162 O155:O157 O134:O146 O122:O130 O104:O115 O98:O100 O91:O94 O79:O87 O69:O75 O55:O65 O44:O51 O42 O32:O36 O23:O28 O18" xr:uid="{7FBEB66C-415F-4D24-B8C4-71A8843DEAD6}">
      <formula1>$O$202:$O$204</formula1>
    </dataValidation>
    <dataValidation allowBlank="1" showInputMessage="1" showErrorMessage="1" promptTitle="Contingency" prompt="See the comment in the blue box under &quot;Contingency&quot;." sqref="F169 G169" xr:uid="{68E2AB8F-9BF4-41F5-A884-4BF572B40CFA}"/>
  </dataValidations>
  <pageMargins left="0.55118110236220474" right="0.55118110236220474" top="1.1811023622047245" bottom="0.98425196850393704" header="0.51181102362204722" footer="0.51181102362204722"/>
  <pageSetup scale="59" fitToHeight="8" orientation="landscape" r:id="rId1"/>
  <headerFooter alignWithMargins="0"/>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79"/>
  <sheetViews>
    <sheetView showGridLines="0" zoomScaleNormal="100" workbookViewId="0">
      <selection activeCell="E4" sqref="E4"/>
    </sheetView>
  </sheetViews>
  <sheetFormatPr baseColWidth="10" defaultColWidth="11.42578125" defaultRowHeight="12" x14ac:dyDescent="0.2"/>
  <cols>
    <col min="1" max="1" width="8.7109375" style="69" customWidth="1"/>
    <col min="2" max="2" width="44.28515625" style="69" customWidth="1"/>
    <col min="3" max="3" width="12.42578125" style="69" customWidth="1"/>
    <col min="4" max="4" width="26.42578125" style="69" customWidth="1"/>
    <col min="5" max="5" width="63.42578125" style="69" customWidth="1"/>
    <col min="6" max="6" width="11.85546875" style="69" customWidth="1"/>
    <col min="7" max="10" width="9.7109375" style="69" customWidth="1"/>
    <col min="11" max="11" width="10.140625" style="69" customWidth="1"/>
    <col min="12" max="16384" width="11.42578125" style="69"/>
  </cols>
  <sheetData>
    <row r="1" spans="1:6" x14ac:dyDescent="0.2">
      <c r="A1" s="143"/>
      <c r="B1" s="143"/>
      <c r="C1" s="143"/>
      <c r="D1" s="143"/>
      <c r="E1" s="143"/>
    </row>
    <row r="3" spans="1:6" ht="12.75" x14ac:dyDescent="0.2">
      <c r="E3" s="139" t="s">
        <v>223</v>
      </c>
    </row>
    <row r="4" spans="1:6" ht="12.75" x14ac:dyDescent="0.2">
      <c r="E4" s="139" t="s">
        <v>359</v>
      </c>
    </row>
    <row r="5" spans="1:6" ht="12.75" x14ac:dyDescent="0.2">
      <c r="E5" s="139" t="s">
        <v>224</v>
      </c>
    </row>
    <row r="6" spans="1:6" ht="11.45" customHeight="1" x14ac:dyDescent="0.2">
      <c r="E6" s="139" t="s">
        <v>231</v>
      </c>
    </row>
    <row r="7" spans="1:6" s="81" customFormat="1" ht="15.75" customHeight="1" x14ac:dyDescent="0.2">
      <c r="B7" s="139" t="s">
        <v>340</v>
      </c>
      <c r="C7" s="140" t="str">
        <f>'Costs Detail'!G3</f>
        <v>-</v>
      </c>
      <c r="D7" s="141"/>
      <c r="E7" s="172"/>
      <c r="F7" s="119"/>
    </row>
    <row r="8" spans="1:6" s="81" customFormat="1" ht="15.75" customHeight="1" x14ac:dyDescent="0.2">
      <c r="B8" s="139" t="s">
        <v>225</v>
      </c>
      <c r="C8" s="140" t="str">
        <f>'Costs Detail'!G4</f>
        <v>-</v>
      </c>
      <c r="D8" s="142"/>
      <c r="E8" s="172"/>
      <c r="F8" s="173"/>
    </row>
    <row r="9" spans="1:6" s="81" customFormat="1" ht="15.75" customHeight="1" x14ac:dyDescent="0.2">
      <c r="B9" s="139" t="s">
        <v>226</v>
      </c>
      <c r="C9" s="140" t="str">
        <f>'Costs Detail'!G5</f>
        <v>-</v>
      </c>
      <c r="D9" s="142"/>
      <c r="E9" s="172"/>
      <c r="F9" s="173"/>
    </row>
    <row r="10" spans="1:6" s="81" customFormat="1" ht="15.75" customHeight="1" x14ac:dyDescent="0.2">
      <c r="B10" s="139" t="s">
        <v>40</v>
      </c>
      <c r="C10" s="140" t="str">
        <f>'Costs Detail'!G6</f>
        <v>-</v>
      </c>
      <c r="D10" s="142"/>
      <c r="E10" s="172"/>
      <c r="F10" s="119"/>
    </row>
    <row r="11" spans="1:6" s="71" customFormat="1" ht="15.75" customHeight="1" x14ac:dyDescent="0.2">
      <c r="A11" s="72"/>
      <c r="B11" s="73" t="s">
        <v>68</v>
      </c>
      <c r="C11" s="73"/>
      <c r="D11" s="74"/>
    </row>
    <row r="12" spans="1:6" s="81" customFormat="1" ht="12.75" x14ac:dyDescent="0.2">
      <c r="A12" s="80" t="s">
        <v>69</v>
      </c>
      <c r="C12" s="80"/>
      <c r="D12" s="82"/>
    </row>
    <row r="13" spans="1:6" s="71" customFormat="1" x14ac:dyDescent="0.2"/>
    <row r="14" spans="1:6" s="176" customFormat="1" ht="24" x14ac:dyDescent="0.2">
      <c r="A14" s="174" t="s">
        <v>325</v>
      </c>
      <c r="B14" s="174" t="s">
        <v>70</v>
      </c>
      <c r="C14" s="175" t="s">
        <v>71</v>
      </c>
      <c r="D14" s="175" t="s">
        <v>316</v>
      </c>
      <c r="E14" s="175" t="s">
        <v>232</v>
      </c>
    </row>
    <row r="15" spans="1:6" s="78" customFormat="1" ht="12.75" customHeight="1" x14ac:dyDescent="0.2">
      <c r="A15" s="75"/>
      <c r="B15" s="121"/>
      <c r="C15" s="76"/>
      <c r="D15" s="77"/>
      <c r="E15" s="121"/>
    </row>
    <row r="16" spans="1:6" s="78" customFormat="1" ht="12.75" customHeight="1" x14ac:dyDescent="0.2">
      <c r="A16" s="75"/>
      <c r="B16" s="121"/>
      <c r="C16" s="76"/>
      <c r="D16" s="77"/>
      <c r="E16" s="121"/>
    </row>
    <row r="17" spans="1:5" s="78" customFormat="1" ht="12.75" customHeight="1" x14ac:dyDescent="0.2">
      <c r="A17" s="75"/>
      <c r="B17" s="121"/>
      <c r="C17" s="76"/>
      <c r="D17" s="77"/>
      <c r="E17" s="121"/>
    </row>
    <row r="18" spans="1:5" s="78" customFormat="1" ht="12.75" customHeight="1" x14ac:dyDescent="0.2">
      <c r="A18" s="75"/>
      <c r="B18" s="121"/>
      <c r="C18" s="76"/>
      <c r="D18" s="77"/>
      <c r="E18" s="121"/>
    </row>
    <row r="19" spans="1:5" s="78" customFormat="1" ht="12.75" customHeight="1" x14ac:dyDescent="0.2">
      <c r="A19" s="75"/>
      <c r="B19" s="121"/>
      <c r="C19" s="76"/>
      <c r="D19" s="77"/>
      <c r="E19" s="121"/>
    </row>
    <row r="20" spans="1:5" s="78" customFormat="1" ht="12.75" customHeight="1" x14ac:dyDescent="0.2">
      <c r="A20" s="75"/>
      <c r="B20" s="121"/>
      <c r="C20" s="76"/>
      <c r="D20" s="77"/>
      <c r="E20" s="121"/>
    </row>
    <row r="21" spans="1:5" s="78" customFormat="1" ht="12.75" customHeight="1" x14ac:dyDescent="0.2">
      <c r="A21" s="75"/>
      <c r="B21" s="121"/>
      <c r="C21" s="76"/>
      <c r="D21" s="77"/>
      <c r="E21" s="121"/>
    </row>
    <row r="22" spans="1:5" s="78" customFormat="1" ht="12.75" customHeight="1" x14ac:dyDescent="0.2">
      <c r="A22" s="75"/>
      <c r="B22" s="121"/>
      <c r="C22" s="76"/>
      <c r="D22" s="77"/>
      <c r="E22" s="121"/>
    </row>
    <row r="23" spans="1:5" s="78" customFormat="1" ht="12.75" customHeight="1" x14ac:dyDescent="0.2">
      <c r="A23" s="75"/>
      <c r="B23" s="121"/>
      <c r="C23" s="76"/>
      <c r="D23" s="77"/>
      <c r="E23" s="121"/>
    </row>
    <row r="24" spans="1:5" s="78" customFormat="1" ht="12.75" customHeight="1" x14ac:dyDescent="0.2">
      <c r="A24" s="75"/>
      <c r="B24" s="121"/>
      <c r="C24" s="76"/>
      <c r="D24" s="77"/>
      <c r="E24" s="121"/>
    </row>
    <row r="25" spans="1:5" s="78" customFormat="1" ht="12.75" customHeight="1" x14ac:dyDescent="0.2">
      <c r="A25" s="75"/>
      <c r="B25" s="121"/>
      <c r="C25" s="76"/>
      <c r="D25" s="77"/>
      <c r="E25" s="121"/>
    </row>
    <row r="26" spans="1:5" s="78" customFormat="1" ht="12.75" customHeight="1" x14ac:dyDescent="0.2">
      <c r="A26" s="75"/>
      <c r="B26" s="121"/>
      <c r="C26" s="76"/>
      <c r="D26" s="77"/>
      <c r="E26" s="121"/>
    </row>
    <row r="27" spans="1:5" s="78" customFormat="1" ht="12.75" customHeight="1" x14ac:dyDescent="0.2">
      <c r="A27" s="75"/>
      <c r="B27" s="121"/>
      <c r="C27" s="76"/>
      <c r="D27" s="77"/>
      <c r="E27" s="121"/>
    </row>
    <row r="28" spans="1:5" s="78" customFormat="1" ht="12.75" customHeight="1" x14ac:dyDescent="0.2">
      <c r="A28" s="75"/>
      <c r="B28" s="121"/>
      <c r="C28" s="76"/>
      <c r="D28" s="77"/>
      <c r="E28" s="121"/>
    </row>
    <row r="29" spans="1:5" s="78" customFormat="1" ht="12.75" customHeight="1" x14ac:dyDescent="0.2">
      <c r="A29" s="75"/>
      <c r="B29" s="121"/>
      <c r="C29" s="76"/>
      <c r="D29" s="77"/>
      <c r="E29" s="121"/>
    </row>
    <row r="30" spans="1:5" s="78" customFormat="1" ht="12.75" customHeight="1" x14ac:dyDescent="0.2">
      <c r="A30" s="75"/>
      <c r="B30" s="121"/>
      <c r="C30" s="79"/>
      <c r="D30" s="77"/>
      <c r="E30" s="121"/>
    </row>
    <row r="31" spans="1:5" s="78" customFormat="1" ht="12.75" customHeight="1" x14ac:dyDescent="0.2">
      <c r="A31" s="75"/>
      <c r="B31" s="121"/>
      <c r="C31" s="79"/>
      <c r="D31" s="77"/>
      <c r="E31" s="121"/>
    </row>
    <row r="32" spans="1:5" s="78" customFormat="1" ht="12.75" customHeight="1" x14ac:dyDescent="0.2">
      <c r="A32" s="75"/>
      <c r="B32" s="121"/>
      <c r="C32" s="79"/>
      <c r="D32" s="77"/>
      <c r="E32" s="121"/>
    </row>
    <row r="33" spans="1:5" s="78" customFormat="1" ht="12.75" customHeight="1" x14ac:dyDescent="0.2">
      <c r="A33" s="75"/>
      <c r="B33" s="121"/>
      <c r="C33" s="79"/>
      <c r="D33" s="77"/>
      <c r="E33" s="121"/>
    </row>
    <row r="34" spans="1:5" s="78" customFormat="1" ht="12.75" customHeight="1" x14ac:dyDescent="0.2">
      <c r="A34" s="75"/>
      <c r="B34" s="121"/>
      <c r="C34" s="79"/>
      <c r="D34" s="77"/>
      <c r="E34" s="121"/>
    </row>
    <row r="35" spans="1:5" s="78" customFormat="1" ht="12.75" customHeight="1" x14ac:dyDescent="0.2">
      <c r="A35" s="75"/>
      <c r="B35" s="121"/>
      <c r="C35" s="79"/>
      <c r="D35" s="77"/>
      <c r="E35" s="121"/>
    </row>
    <row r="36" spans="1:5" s="78" customFormat="1" ht="12.75" customHeight="1" x14ac:dyDescent="0.2">
      <c r="A36" s="75"/>
      <c r="B36" s="121"/>
      <c r="C36" s="79"/>
      <c r="D36" s="77"/>
      <c r="E36" s="121"/>
    </row>
    <row r="37" spans="1:5" s="78" customFormat="1" ht="12.75" customHeight="1" x14ac:dyDescent="0.2">
      <c r="A37" s="75"/>
      <c r="B37" s="121"/>
      <c r="C37" s="79"/>
      <c r="D37" s="77"/>
      <c r="E37" s="121"/>
    </row>
    <row r="38" spans="1:5" s="78" customFormat="1" ht="12.75" customHeight="1" x14ac:dyDescent="0.2">
      <c r="A38" s="75"/>
      <c r="B38" s="121"/>
      <c r="C38" s="79"/>
      <c r="D38" s="77"/>
      <c r="E38" s="121"/>
    </row>
    <row r="39" spans="1:5" s="78" customFormat="1" ht="12.75" customHeight="1" x14ac:dyDescent="0.2">
      <c r="A39" s="75"/>
      <c r="B39" s="121"/>
      <c r="C39" s="79"/>
      <c r="D39" s="77"/>
      <c r="E39" s="121"/>
    </row>
    <row r="40" spans="1:5" s="78" customFormat="1" ht="12.75" customHeight="1" x14ac:dyDescent="0.2">
      <c r="A40" s="75"/>
      <c r="B40" s="121"/>
      <c r="C40" s="79"/>
      <c r="D40" s="77"/>
      <c r="E40" s="121"/>
    </row>
    <row r="41" spans="1:5" s="78" customFormat="1" ht="12.75" customHeight="1" x14ac:dyDescent="0.2">
      <c r="A41" s="75"/>
      <c r="B41" s="121"/>
      <c r="C41" s="79"/>
      <c r="D41" s="77"/>
      <c r="E41" s="121"/>
    </row>
    <row r="42" spans="1:5" s="78" customFormat="1" ht="12.75" customHeight="1" x14ac:dyDescent="0.2">
      <c r="A42" s="75"/>
      <c r="B42" s="121"/>
      <c r="C42" s="79"/>
      <c r="D42" s="77"/>
      <c r="E42" s="121"/>
    </row>
    <row r="43" spans="1:5" s="78" customFormat="1" ht="12.75" customHeight="1" x14ac:dyDescent="0.2">
      <c r="A43" s="75"/>
      <c r="B43" s="121"/>
      <c r="C43" s="79"/>
      <c r="D43" s="77"/>
      <c r="E43" s="121"/>
    </row>
    <row r="44" spans="1:5" s="78" customFormat="1" ht="12.75" customHeight="1" x14ac:dyDescent="0.2">
      <c r="A44" s="75"/>
      <c r="B44" s="121"/>
      <c r="C44" s="79"/>
      <c r="D44" s="77"/>
      <c r="E44" s="121"/>
    </row>
    <row r="45" spans="1:5" s="78" customFormat="1" ht="12.75" customHeight="1" x14ac:dyDescent="0.2">
      <c r="A45" s="75"/>
      <c r="B45" s="121"/>
      <c r="C45" s="79"/>
      <c r="D45" s="77"/>
      <c r="E45" s="121"/>
    </row>
    <row r="46" spans="1:5" s="78" customFormat="1" ht="12.75" customHeight="1" x14ac:dyDescent="0.2">
      <c r="A46" s="75"/>
      <c r="B46" s="121"/>
      <c r="C46" s="79"/>
      <c r="D46" s="77"/>
      <c r="E46" s="121"/>
    </row>
    <row r="47" spans="1:5" s="78" customFormat="1" ht="12.75" customHeight="1" x14ac:dyDescent="0.2">
      <c r="A47" s="75"/>
      <c r="B47" s="121"/>
      <c r="C47" s="79"/>
      <c r="D47" s="77"/>
      <c r="E47" s="121"/>
    </row>
    <row r="69" spans="4:5" hidden="1" x14ac:dyDescent="0.2">
      <c r="E69" s="70"/>
    </row>
    <row r="70" spans="4:5" hidden="1" x14ac:dyDescent="0.2">
      <c r="D70" s="69" t="s">
        <v>72</v>
      </c>
      <c r="E70" s="70"/>
    </row>
    <row r="71" spans="4:5" hidden="1" x14ac:dyDescent="0.2">
      <c r="D71" s="69" t="s">
        <v>73</v>
      </c>
      <c r="E71" s="70"/>
    </row>
    <row r="72" spans="4:5" hidden="1" x14ac:dyDescent="0.2">
      <c r="D72" s="69" t="s">
        <v>74</v>
      </c>
      <c r="E72" s="70"/>
    </row>
    <row r="73" spans="4:5" hidden="1" x14ac:dyDescent="0.2">
      <c r="D73" s="69" t="s">
        <v>75</v>
      </c>
      <c r="E73" s="70"/>
    </row>
    <row r="74" spans="4:5" hidden="1" x14ac:dyDescent="0.2">
      <c r="D74" s="69" t="s">
        <v>76</v>
      </c>
      <c r="E74" s="70"/>
    </row>
    <row r="75" spans="4:5" hidden="1" x14ac:dyDescent="0.2">
      <c r="D75" s="69" t="s">
        <v>77</v>
      </c>
      <c r="E75" s="70"/>
    </row>
    <row r="76" spans="4:5" hidden="1" x14ac:dyDescent="0.2">
      <c r="D76" s="69" t="s">
        <v>170</v>
      </c>
      <c r="E76" s="70"/>
    </row>
    <row r="77" spans="4:5" hidden="1" x14ac:dyDescent="0.2">
      <c r="D77" s="69" t="s">
        <v>171</v>
      </c>
      <c r="E77" s="70"/>
    </row>
    <row r="78" spans="4:5" x14ac:dyDescent="0.2">
      <c r="E78" s="70"/>
    </row>
    <row r="79" spans="4:5" x14ac:dyDescent="0.2">
      <c r="E79" s="70"/>
    </row>
  </sheetData>
  <sheetProtection selectLockedCells="1"/>
  <phoneticPr fontId="5" type="noConversion"/>
  <dataValidations count="2">
    <dataValidation type="list" allowBlank="1" showInputMessage="1" showErrorMessage="1" sqref="D16:D29" xr:uid="{00000000-0002-0000-0400-000000000000}">
      <formula1>$D$69:$D$75</formula1>
    </dataValidation>
    <dataValidation type="list" allowBlank="1" showInputMessage="1" showErrorMessage="1" sqref="D15" xr:uid="{00000000-0002-0000-0400-000001000000}">
      <formula1>$D$69:$D$635</formula1>
    </dataValidation>
  </dataValidations>
  <pageMargins left="0.55118110236220474" right="0.55118110236220474" top="1.1811023622047245" bottom="0.98425196850393704" header="0.51181102362204722" footer="0.51181102362204722"/>
  <pageSetup scale="76" orientation="landscape" r:id="rId1"/>
  <headerFooter alignWithMargins="0"/>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FC561-72B1-46FA-A2A4-200DAA4F4BB5}">
  <dimension ref="A1:J89"/>
  <sheetViews>
    <sheetView showGridLines="0" workbookViewId="0">
      <selection activeCell="H4" sqref="H4"/>
    </sheetView>
  </sheetViews>
  <sheetFormatPr baseColWidth="10" defaultColWidth="11.42578125" defaultRowHeight="15.95" customHeight="1" x14ac:dyDescent="0.2"/>
  <cols>
    <col min="1" max="5" width="22.7109375" style="216" customWidth="1"/>
    <col min="6" max="6" width="23.7109375" style="216" customWidth="1"/>
    <col min="7" max="7" width="26.7109375" style="216" customWidth="1"/>
    <col min="8" max="8" width="25" style="216" customWidth="1"/>
    <col min="9" max="9" width="30.42578125" style="216" customWidth="1"/>
    <col min="10" max="10" width="20.7109375" style="216" customWidth="1"/>
    <col min="11" max="16384" width="11.42578125" style="216"/>
  </cols>
  <sheetData>
    <row r="1" spans="1:10" ht="15.95" customHeight="1" x14ac:dyDescent="0.2">
      <c r="A1" s="529"/>
      <c r="B1" s="530"/>
      <c r="C1" s="530"/>
      <c r="D1" s="530"/>
      <c r="E1" s="530"/>
      <c r="F1" s="530"/>
      <c r="G1" s="530"/>
      <c r="H1" s="530"/>
    </row>
    <row r="2" spans="1:10" ht="6.95" customHeight="1" x14ac:dyDescent="0.2">
      <c r="A2" s="217"/>
      <c r="B2" s="218"/>
      <c r="C2" s="219"/>
      <c r="D2" s="219"/>
      <c r="E2" s="219"/>
      <c r="F2" s="219"/>
      <c r="G2" s="220"/>
      <c r="I2" s="221"/>
    </row>
    <row r="3" spans="1:10" ht="15.95" customHeight="1" x14ac:dyDescent="0.2">
      <c r="A3" s="217"/>
      <c r="C3" s="139" t="s">
        <v>340</v>
      </c>
      <c r="D3" s="140" t="str">
        <f>'Costs Detail'!G3</f>
        <v>-</v>
      </c>
      <c r="E3" s="222"/>
      <c r="H3" s="139" t="s">
        <v>223</v>
      </c>
      <c r="I3" s="221"/>
    </row>
    <row r="4" spans="1:10" ht="15.95" customHeight="1" x14ac:dyDescent="0.2">
      <c r="A4" s="217"/>
      <c r="C4" s="139" t="s">
        <v>225</v>
      </c>
      <c r="D4" s="140" t="str">
        <f>'Costs Detail'!G4</f>
        <v>-</v>
      </c>
      <c r="E4" s="223"/>
      <c r="H4" s="139" t="s">
        <v>359</v>
      </c>
      <c r="I4" s="221"/>
    </row>
    <row r="5" spans="1:10" ht="15.95" customHeight="1" x14ac:dyDescent="0.2">
      <c r="A5" s="217"/>
      <c r="C5" s="139" t="s">
        <v>226</v>
      </c>
      <c r="D5" s="140" t="str">
        <f>'Costs Detail'!G5</f>
        <v>-</v>
      </c>
      <c r="E5" s="222"/>
      <c r="H5" s="139" t="s">
        <v>224</v>
      </c>
      <c r="I5" s="221"/>
    </row>
    <row r="6" spans="1:10" ht="15.95" customHeight="1" x14ac:dyDescent="0.2">
      <c r="A6" s="217"/>
      <c r="C6" s="139" t="s">
        <v>40</v>
      </c>
      <c r="D6" s="140" t="str">
        <f>'Costs Detail'!G6</f>
        <v>-</v>
      </c>
      <c r="E6" s="222"/>
      <c r="H6" s="139" t="s">
        <v>300</v>
      </c>
      <c r="I6" s="221"/>
    </row>
    <row r="7" spans="1:10" ht="15.95" customHeight="1" x14ac:dyDescent="0.2">
      <c r="A7" s="217"/>
      <c r="C7" s="139"/>
      <c r="H7" s="139"/>
      <c r="I7" s="221"/>
    </row>
    <row r="8" spans="1:10" ht="15.95" customHeight="1" x14ac:dyDescent="0.2">
      <c r="A8" s="531" t="s">
        <v>245</v>
      </c>
      <c r="B8" s="532"/>
      <c r="C8" s="532"/>
      <c r="D8" s="532"/>
      <c r="E8" s="532"/>
      <c r="F8" s="532"/>
      <c r="G8" s="532"/>
      <c r="H8" s="533"/>
    </row>
    <row r="9" spans="1:10" ht="15.95" customHeight="1" x14ac:dyDescent="0.2">
      <c r="A9" s="534" t="s">
        <v>246</v>
      </c>
      <c r="B9" s="535"/>
      <c r="C9" s="535"/>
      <c r="D9" s="535"/>
      <c r="E9" s="535"/>
      <c r="F9" s="535"/>
      <c r="G9" s="535"/>
      <c r="H9" s="536"/>
    </row>
    <row r="10" spans="1:10" ht="6.95" customHeight="1" thickBot="1" x14ac:dyDescent="0.25">
      <c r="A10" s="537"/>
      <c r="B10" s="537"/>
      <c r="C10" s="537"/>
      <c r="D10" s="537"/>
      <c r="E10" s="537"/>
      <c r="H10" s="221"/>
      <c r="I10" s="221"/>
      <c r="J10" s="221"/>
    </row>
    <row r="11" spans="1:10" ht="15.95" customHeight="1" x14ac:dyDescent="0.2">
      <c r="A11" s="538" t="s">
        <v>247</v>
      </c>
      <c r="B11" s="539"/>
      <c r="C11" s="539"/>
      <c r="D11" s="539"/>
      <c r="E11" s="539"/>
      <c r="F11" s="540"/>
      <c r="G11" s="540"/>
      <c r="H11" s="541"/>
      <c r="I11" s="224"/>
      <c r="J11" s="224"/>
    </row>
    <row r="12" spans="1:10" ht="15.95" customHeight="1" x14ac:dyDescent="0.2">
      <c r="A12" s="542" t="s">
        <v>248</v>
      </c>
      <c r="B12" s="543"/>
      <c r="C12" s="546" t="s">
        <v>249</v>
      </c>
      <c r="D12" s="547"/>
      <c r="E12" s="546" t="s">
        <v>250</v>
      </c>
      <c r="F12" s="547"/>
      <c r="G12" s="552" t="s">
        <v>323</v>
      </c>
      <c r="H12" s="553"/>
      <c r="I12" s="224"/>
      <c r="J12" s="224"/>
    </row>
    <row r="13" spans="1:10" ht="15.95" customHeight="1" x14ac:dyDescent="0.2">
      <c r="A13" s="544"/>
      <c r="B13" s="545"/>
      <c r="C13" s="548"/>
      <c r="D13" s="549"/>
      <c r="E13" s="548"/>
      <c r="F13" s="549"/>
      <c r="G13" s="554"/>
      <c r="H13" s="555"/>
      <c r="I13" s="225"/>
      <c r="J13" s="226"/>
    </row>
    <row r="14" spans="1:10" ht="15.95" customHeight="1" x14ac:dyDescent="0.2">
      <c r="A14" s="544"/>
      <c r="B14" s="545"/>
      <c r="C14" s="548"/>
      <c r="D14" s="549"/>
      <c r="E14" s="550"/>
      <c r="F14" s="551"/>
      <c r="G14" s="554"/>
      <c r="H14" s="555"/>
      <c r="I14" s="225"/>
      <c r="J14" s="226"/>
    </row>
    <row r="15" spans="1:10" ht="22.5" customHeight="1" thickBot="1" x14ac:dyDescent="0.25">
      <c r="A15" s="565" t="s">
        <v>251</v>
      </c>
      <c r="B15" s="566"/>
      <c r="C15" s="567">
        <v>0</v>
      </c>
      <c r="D15" s="568"/>
      <c r="E15" s="567">
        <v>0</v>
      </c>
      <c r="F15" s="568"/>
      <c r="G15" s="567">
        <v>0</v>
      </c>
      <c r="H15" s="569"/>
      <c r="I15" s="225"/>
      <c r="J15" s="226"/>
    </row>
    <row r="16" spans="1:10" ht="6.95" customHeight="1" thickBot="1" x14ac:dyDescent="0.25">
      <c r="A16" s="225"/>
      <c r="B16" s="227"/>
      <c r="C16" s="228"/>
      <c r="D16" s="229"/>
      <c r="E16" s="228"/>
      <c r="F16" s="229"/>
      <c r="G16" s="228"/>
      <c r="H16" s="229"/>
      <c r="I16" s="225"/>
      <c r="J16" s="226"/>
    </row>
    <row r="17" spans="1:10" ht="15.95" customHeight="1" x14ac:dyDescent="0.2">
      <c r="A17" s="570" t="s">
        <v>252</v>
      </c>
      <c r="B17" s="571"/>
      <c r="C17" s="571"/>
      <c r="D17" s="571"/>
      <c r="E17" s="571"/>
      <c r="F17" s="572"/>
      <c r="G17" s="572"/>
      <c r="H17" s="573"/>
      <c r="I17" s="221"/>
      <c r="J17" s="221"/>
    </row>
    <row r="18" spans="1:10" ht="15.95" customHeight="1" x14ac:dyDescent="0.2">
      <c r="A18" s="574" t="s">
        <v>253</v>
      </c>
      <c r="B18" s="575"/>
      <c r="C18" s="575"/>
      <c r="D18" s="575"/>
      <c r="E18" s="575"/>
      <c r="F18" s="575"/>
      <c r="G18" s="575"/>
      <c r="H18" s="576"/>
      <c r="I18" s="221"/>
      <c r="J18" s="221"/>
    </row>
    <row r="19" spans="1:10" ht="15.95" customHeight="1" x14ac:dyDescent="0.2">
      <c r="A19" s="230"/>
      <c r="C19" s="556" t="s">
        <v>254</v>
      </c>
      <c r="D19" s="557"/>
      <c r="E19" s="558"/>
      <c r="F19" s="559" t="s">
        <v>255</v>
      </c>
      <c r="G19" s="560"/>
      <c r="H19" s="231" t="s">
        <v>256</v>
      </c>
      <c r="I19" s="221"/>
      <c r="J19" s="221"/>
    </row>
    <row r="20" spans="1:10" ht="15.95" customHeight="1" x14ac:dyDescent="0.2">
      <c r="A20" s="230"/>
      <c r="B20" s="232"/>
      <c r="C20" s="561"/>
      <c r="D20" s="532"/>
      <c r="E20" s="533"/>
      <c r="F20" s="561"/>
      <c r="G20" s="533"/>
      <c r="H20" s="233"/>
      <c r="I20" s="221"/>
      <c r="J20" s="221"/>
    </row>
    <row r="21" spans="1:10" ht="15.95" customHeight="1" x14ac:dyDescent="0.2">
      <c r="A21" s="234"/>
      <c r="B21" s="235"/>
      <c r="C21" s="562"/>
      <c r="D21" s="563"/>
      <c r="E21" s="564"/>
      <c r="F21" s="562"/>
      <c r="G21" s="564"/>
      <c r="H21" s="236"/>
    </row>
    <row r="22" spans="1:10" ht="15.95" customHeight="1" x14ac:dyDescent="0.2">
      <c r="A22" s="234"/>
      <c r="B22" s="235"/>
      <c r="C22" s="594"/>
      <c r="D22" s="595"/>
      <c r="E22" s="596"/>
      <c r="F22" s="594"/>
      <c r="G22" s="596"/>
      <c r="H22" s="237"/>
    </row>
    <row r="23" spans="1:10" ht="15.95" customHeight="1" thickBot="1" x14ac:dyDescent="0.25">
      <c r="A23" s="591"/>
      <c r="B23" s="592"/>
      <c r="C23" s="592"/>
      <c r="D23" s="592"/>
      <c r="E23" s="592"/>
      <c r="F23" s="597" t="s">
        <v>257</v>
      </c>
      <c r="G23" s="598"/>
      <c r="H23" s="238">
        <f>SUM(H20:H22)</f>
        <v>0</v>
      </c>
    </row>
    <row r="24" spans="1:10" ht="6.95" customHeight="1" thickBot="1" x14ac:dyDescent="0.25">
      <c r="B24" s="221"/>
      <c r="C24" s="221"/>
      <c r="D24" s="221"/>
      <c r="G24" s="139"/>
      <c r="H24" s="239"/>
    </row>
    <row r="25" spans="1:10" s="240" customFormat="1" ht="15.95" customHeight="1" x14ac:dyDescent="0.2">
      <c r="A25" s="538" t="s">
        <v>258</v>
      </c>
      <c r="B25" s="540"/>
      <c r="C25" s="540"/>
      <c r="D25" s="540"/>
      <c r="E25" s="540"/>
      <c r="F25" s="599"/>
      <c r="G25" s="599"/>
      <c r="H25" s="600"/>
    </row>
    <row r="26" spans="1:10" ht="15.95" customHeight="1" x14ac:dyDescent="0.2">
      <c r="A26" s="601"/>
      <c r="B26" s="602"/>
      <c r="C26" s="607" t="s">
        <v>259</v>
      </c>
      <c r="D26" s="608"/>
      <c r="E26" s="609"/>
      <c r="F26" s="609"/>
      <c r="G26" s="609"/>
      <c r="H26" s="231" t="s">
        <v>256</v>
      </c>
    </row>
    <row r="27" spans="1:10" ht="15.95" customHeight="1" x14ac:dyDescent="0.2">
      <c r="A27" s="603"/>
      <c r="B27" s="604"/>
      <c r="C27" s="610" t="s">
        <v>260</v>
      </c>
      <c r="D27" s="611"/>
      <c r="E27" s="611"/>
      <c r="F27" s="611"/>
      <c r="G27" s="612"/>
      <c r="H27" s="241"/>
    </row>
    <row r="28" spans="1:10" ht="15.95" customHeight="1" x14ac:dyDescent="0.2">
      <c r="A28" s="603"/>
      <c r="B28" s="604"/>
      <c r="C28" s="610" t="s">
        <v>260</v>
      </c>
      <c r="D28" s="611"/>
      <c r="E28" s="611"/>
      <c r="F28" s="611"/>
      <c r="G28" s="612"/>
      <c r="H28" s="236"/>
    </row>
    <row r="29" spans="1:10" ht="15.95" customHeight="1" x14ac:dyDescent="0.2">
      <c r="A29" s="603"/>
      <c r="B29" s="604"/>
      <c r="C29" s="610" t="s">
        <v>260</v>
      </c>
      <c r="D29" s="611"/>
      <c r="E29" s="611"/>
      <c r="F29" s="611"/>
      <c r="G29" s="612"/>
      <c r="H29" s="242"/>
    </row>
    <row r="30" spans="1:10" ht="15.95" customHeight="1" x14ac:dyDescent="0.2">
      <c r="A30" s="603"/>
      <c r="B30" s="604"/>
      <c r="C30" s="577" t="s">
        <v>261</v>
      </c>
      <c r="D30" s="578"/>
      <c r="E30" s="579"/>
      <c r="F30" s="579"/>
      <c r="G30" s="580"/>
      <c r="H30" s="243"/>
      <c r="J30" s="338"/>
    </row>
    <row r="31" spans="1:10" ht="15.95" customHeight="1" x14ac:dyDescent="0.2">
      <c r="A31" s="603"/>
      <c r="B31" s="604"/>
      <c r="C31" s="581" t="s">
        <v>262</v>
      </c>
      <c r="D31" s="582"/>
      <c r="E31" s="582"/>
      <c r="F31" s="582"/>
      <c r="G31" s="583"/>
      <c r="H31" s="241"/>
    </row>
    <row r="32" spans="1:10" ht="15.95" customHeight="1" x14ac:dyDescent="0.2">
      <c r="A32" s="605"/>
      <c r="B32" s="606"/>
      <c r="C32" s="584" t="s">
        <v>262</v>
      </c>
      <c r="D32" s="585"/>
      <c r="E32" s="585"/>
      <c r="F32" s="585"/>
      <c r="G32" s="586"/>
      <c r="H32" s="236"/>
    </row>
    <row r="33" spans="1:8" ht="15.95" customHeight="1" x14ac:dyDescent="0.2">
      <c r="A33" s="605"/>
      <c r="B33" s="606"/>
      <c r="C33" s="587" t="s">
        <v>263</v>
      </c>
      <c r="D33" s="588"/>
      <c r="E33" s="589"/>
      <c r="F33" s="589"/>
      <c r="G33" s="590"/>
      <c r="H33" s="244"/>
    </row>
    <row r="34" spans="1:8" ht="15.95" customHeight="1" thickBot="1" x14ac:dyDescent="0.25">
      <c r="A34" s="591"/>
      <c r="B34" s="592"/>
      <c r="C34" s="592"/>
      <c r="D34" s="592"/>
      <c r="E34" s="592"/>
      <c r="F34" s="593" t="s">
        <v>264</v>
      </c>
      <c r="G34" s="593"/>
      <c r="H34" s="238">
        <f>SUM(H27:H33)</f>
        <v>0</v>
      </c>
    </row>
    <row r="35" spans="1:8" ht="6.95" customHeight="1" thickBot="1" x14ac:dyDescent="0.25">
      <c r="B35" s="221"/>
      <c r="C35" s="221"/>
      <c r="D35" s="221"/>
      <c r="G35" s="139"/>
      <c r="H35" s="239"/>
    </row>
    <row r="36" spans="1:8" ht="15.95" customHeight="1" x14ac:dyDescent="0.2">
      <c r="A36" s="538" t="s">
        <v>265</v>
      </c>
      <c r="B36" s="539"/>
      <c r="C36" s="571"/>
      <c r="D36" s="571"/>
      <c r="E36" s="571"/>
      <c r="F36" s="616"/>
      <c r="G36" s="616"/>
      <c r="H36" s="617"/>
    </row>
    <row r="37" spans="1:8" ht="15.95" customHeight="1" x14ac:dyDescent="0.2">
      <c r="A37" s="230"/>
      <c r="C37" s="618" t="s">
        <v>266</v>
      </c>
      <c r="D37" s="619"/>
      <c r="E37" s="245"/>
      <c r="F37" s="246" t="s">
        <v>267</v>
      </c>
      <c r="G37" s="247" t="s">
        <v>268</v>
      </c>
      <c r="H37" s="231" t="s">
        <v>256</v>
      </c>
    </row>
    <row r="38" spans="1:8" ht="15.95" customHeight="1" x14ac:dyDescent="0.2">
      <c r="A38" s="230"/>
      <c r="C38" s="620" t="s">
        <v>269</v>
      </c>
      <c r="D38" s="621"/>
      <c r="E38" s="622"/>
      <c r="F38" s="248"/>
      <c r="G38" s="249"/>
      <c r="H38" s="241"/>
    </row>
    <row r="39" spans="1:8" ht="15.95" customHeight="1" x14ac:dyDescent="0.2">
      <c r="A39" s="230"/>
      <c r="C39" s="613" t="s">
        <v>270</v>
      </c>
      <c r="D39" s="614"/>
      <c r="E39" s="586"/>
      <c r="F39" s="250"/>
      <c r="G39" s="251"/>
      <c r="H39" s="236"/>
    </row>
    <row r="40" spans="1:8" ht="15.95" customHeight="1" x14ac:dyDescent="0.2">
      <c r="A40" s="230"/>
      <c r="C40" s="613" t="s">
        <v>271</v>
      </c>
      <c r="D40" s="614"/>
      <c r="E40" s="586"/>
      <c r="F40" s="250"/>
      <c r="G40" s="251"/>
      <c r="H40" s="236"/>
    </row>
    <row r="41" spans="1:8" ht="15.95" customHeight="1" x14ac:dyDescent="0.2">
      <c r="A41" s="230"/>
      <c r="C41" s="613" t="s">
        <v>271</v>
      </c>
      <c r="D41" s="614"/>
      <c r="E41" s="586"/>
      <c r="F41" s="250"/>
      <c r="G41" s="251"/>
      <c r="H41" s="236"/>
    </row>
    <row r="42" spans="1:8" ht="15.95" customHeight="1" x14ac:dyDescent="0.2">
      <c r="A42" s="230"/>
      <c r="C42" s="613" t="s">
        <v>272</v>
      </c>
      <c r="D42" s="614"/>
      <c r="E42" s="586"/>
      <c r="F42" s="250"/>
      <c r="G42" s="251"/>
      <c r="H42" s="236"/>
    </row>
    <row r="43" spans="1:8" ht="15.95" customHeight="1" x14ac:dyDescent="0.2">
      <c r="A43" s="230"/>
      <c r="C43" s="613" t="s">
        <v>324</v>
      </c>
      <c r="D43" s="614"/>
      <c r="E43" s="586"/>
      <c r="F43" s="250"/>
      <c r="G43" s="251"/>
      <c r="H43" s="236"/>
    </row>
    <row r="44" spans="1:8" ht="15.95" customHeight="1" x14ac:dyDescent="0.2">
      <c r="A44" s="230"/>
      <c r="C44" s="613" t="s">
        <v>273</v>
      </c>
      <c r="D44" s="614"/>
      <c r="E44" s="586"/>
      <c r="F44" s="250"/>
      <c r="G44" s="251"/>
      <c r="H44" s="236"/>
    </row>
    <row r="45" spans="1:8" ht="15.95" customHeight="1" x14ac:dyDescent="0.2">
      <c r="A45" s="230"/>
      <c r="C45" s="613" t="s">
        <v>274</v>
      </c>
      <c r="D45" s="614"/>
      <c r="E45" s="586"/>
      <c r="F45" s="250"/>
      <c r="G45" s="251"/>
      <c r="H45" s="236"/>
    </row>
    <row r="46" spans="1:8" ht="15.95" customHeight="1" x14ac:dyDescent="0.2">
      <c r="A46" s="230"/>
      <c r="C46" s="613" t="s">
        <v>274</v>
      </c>
      <c r="D46" s="614"/>
      <c r="E46" s="586"/>
      <c r="F46" s="250"/>
      <c r="G46" s="251"/>
      <c r="H46" s="236"/>
    </row>
    <row r="47" spans="1:8" ht="15.95" customHeight="1" x14ac:dyDescent="0.2">
      <c r="A47" s="230"/>
      <c r="C47" s="615" t="s">
        <v>275</v>
      </c>
      <c r="D47" s="589"/>
      <c r="E47" s="590"/>
      <c r="F47" s="252"/>
      <c r="G47" s="253"/>
      <c r="H47" s="244"/>
    </row>
    <row r="48" spans="1:8" ht="15.95" customHeight="1" thickBot="1" x14ac:dyDescent="0.25">
      <c r="A48" s="254"/>
      <c r="B48" s="255"/>
      <c r="C48" s="256"/>
      <c r="D48" s="256"/>
      <c r="E48" s="257"/>
      <c r="F48" s="675" t="s">
        <v>276</v>
      </c>
      <c r="G48" s="598"/>
      <c r="H48" s="258">
        <f>SUM(H38:H47)</f>
        <v>0</v>
      </c>
    </row>
    <row r="49" spans="1:8" ht="6.95" customHeight="1" thickBot="1" x14ac:dyDescent="0.25">
      <c r="B49" s="221"/>
      <c r="C49" s="221"/>
      <c r="D49" s="221"/>
      <c r="G49" s="139"/>
      <c r="H49" s="239"/>
    </row>
    <row r="50" spans="1:8" s="240" customFormat="1" ht="15.95" customHeight="1" thickBot="1" x14ac:dyDescent="0.25">
      <c r="A50" s="638" t="s">
        <v>277</v>
      </c>
      <c r="B50" s="639"/>
      <c r="C50" s="639"/>
      <c r="D50" s="639"/>
      <c r="E50" s="639"/>
      <c r="F50" s="639"/>
      <c r="G50" s="640"/>
      <c r="H50" s="259">
        <f>H23+H34+H48</f>
        <v>0</v>
      </c>
    </row>
    <row r="51" spans="1:8" ht="6.95" customHeight="1" thickBot="1" x14ac:dyDescent="0.25">
      <c r="B51" s="221"/>
      <c r="C51" s="221"/>
      <c r="D51" s="221"/>
      <c r="G51" s="139"/>
      <c r="H51" s="239"/>
    </row>
    <row r="52" spans="1:8" s="240" customFormat="1" ht="15.95" customHeight="1" x14ac:dyDescent="0.2">
      <c r="A52" s="538" t="s">
        <v>278</v>
      </c>
      <c r="B52" s="539"/>
      <c r="C52" s="539"/>
      <c r="D52" s="539"/>
      <c r="E52" s="539"/>
      <c r="F52" s="641"/>
      <c r="G52" s="641"/>
      <c r="H52" s="642"/>
    </row>
    <row r="53" spans="1:8" ht="15.95" customHeight="1" x14ac:dyDescent="0.2">
      <c r="A53" s="643"/>
      <c r="B53" s="644"/>
      <c r="C53" s="260" t="s">
        <v>267</v>
      </c>
      <c r="D53" s="261"/>
      <c r="E53" s="261"/>
      <c r="F53" s="559" t="s">
        <v>268</v>
      </c>
      <c r="G53" s="647"/>
      <c r="H53" s="231" t="s">
        <v>256</v>
      </c>
    </row>
    <row r="54" spans="1:8" ht="15.95" customHeight="1" x14ac:dyDescent="0.2">
      <c r="A54" s="603"/>
      <c r="B54" s="645"/>
      <c r="C54" s="620"/>
      <c r="D54" s="648"/>
      <c r="E54" s="649"/>
      <c r="F54" s="650"/>
      <c r="G54" s="649"/>
      <c r="H54" s="241"/>
    </row>
    <row r="55" spans="1:8" ht="15.95" customHeight="1" x14ac:dyDescent="0.2">
      <c r="A55" s="603"/>
      <c r="B55" s="645"/>
      <c r="C55" s="613"/>
      <c r="D55" s="651"/>
      <c r="E55" s="652"/>
      <c r="F55" s="653"/>
      <c r="G55" s="652"/>
      <c r="H55" s="236"/>
    </row>
    <row r="56" spans="1:8" ht="15.95" customHeight="1" x14ac:dyDescent="0.2">
      <c r="A56" s="605"/>
      <c r="B56" s="646"/>
      <c r="C56" s="654"/>
      <c r="D56" s="655"/>
      <c r="E56" s="656"/>
      <c r="F56" s="657"/>
      <c r="G56" s="656"/>
      <c r="H56" s="244"/>
    </row>
    <row r="57" spans="1:8" s="240" customFormat="1" ht="15.95" customHeight="1" thickBot="1" x14ac:dyDescent="0.25">
      <c r="A57" s="262"/>
      <c r="B57" s="263"/>
      <c r="C57" s="257"/>
      <c r="D57" s="257"/>
      <c r="E57" s="257"/>
      <c r="F57" s="597" t="s">
        <v>279</v>
      </c>
      <c r="G57" s="598"/>
      <c r="H57" s="238">
        <f>SUM(H54:H56)</f>
        <v>0</v>
      </c>
    </row>
    <row r="58" spans="1:8" ht="6.95" customHeight="1" thickBot="1" x14ac:dyDescent="0.25">
      <c r="B58" s="221"/>
      <c r="C58" s="221"/>
      <c r="D58" s="221"/>
      <c r="G58" s="139"/>
      <c r="H58" s="239"/>
    </row>
    <row r="59" spans="1:8" s="240" customFormat="1" ht="15.95" customHeight="1" thickBot="1" x14ac:dyDescent="0.25">
      <c r="A59" s="623" t="s">
        <v>280</v>
      </c>
      <c r="B59" s="624"/>
      <c r="C59" s="624"/>
      <c r="D59" s="624"/>
      <c r="E59" s="625"/>
      <c r="F59" s="625"/>
      <c r="G59" s="626"/>
      <c r="H59" s="259">
        <f>H50+H57</f>
        <v>0</v>
      </c>
    </row>
    <row r="60" spans="1:8" ht="6.95" customHeight="1" x14ac:dyDescent="0.2">
      <c r="B60" s="221"/>
      <c r="C60" s="221"/>
      <c r="D60" s="221"/>
      <c r="G60" s="139"/>
      <c r="H60" s="239"/>
    </row>
    <row r="61" spans="1:8" ht="64.5" customHeight="1" x14ac:dyDescent="0.2">
      <c r="A61" s="627" t="s">
        <v>281</v>
      </c>
      <c r="B61" s="628"/>
      <c r="C61" s="628"/>
      <c r="D61" s="628"/>
      <c r="E61" s="628"/>
      <c r="F61" s="629"/>
      <c r="G61" s="629"/>
      <c r="H61" s="630"/>
    </row>
    <row r="62" spans="1:8" ht="6.95" customHeight="1" thickBot="1" x14ac:dyDescent="0.25">
      <c r="B62" s="221"/>
      <c r="C62" s="221"/>
      <c r="D62" s="221"/>
      <c r="G62" s="139"/>
      <c r="H62" s="239"/>
    </row>
    <row r="63" spans="1:8" s="264" customFormat="1" ht="15.95" customHeight="1" x14ac:dyDescent="0.2">
      <c r="A63" s="538" t="s">
        <v>282</v>
      </c>
      <c r="B63" s="539"/>
      <c r="C63" s="571"/>
      <c r="D63" s="571"/>
      <c r="E63" s="571"/>
      <c r="F63" s="631"/>
      <c r="G63" s="631"/>
      <c r="H63" s="632"/>
    </row>
    <row r="64" spans="1:8" ht="27" customHeight="1" x14ac:dyDescent="0.2">
      <c r="A64" s="633"/>
      <c r="B64" s="634"/>
      <c r="C64" s="635" t="s">
        <v>283</v>
      </c>
      <c r="D64" s="636"/>
      <c r="E64" s="635" t="s">
        <v>284</v>
      </c>
      <c r="F64" s="637"/>
      <c r="G64" s="247" t="s">
        <v>285</v>
      </c>
      <c r="H64" s="265" t="s">
        <v>286</v>
      </c>
    </row>
    <row r="65" spans="1:10" ht="15.95" customHeight="1" x14ac:dyDescent="0.2">
      <c r="A65" s="660"/>
      <c r="B65" s="661"/>
      <c r="C65" s="667" t="s">
        <v>287</v>
      </c>
      <c r="D65" s="668"/>
      <c r="E65" s="669"/>
      <c r="F65" s="670"/>
      <c r="G65" s="448"/>
      <c r="H65" s="449"/>
    </row>
    <row r="66" spans="1:10" s="377" customFormat="1" ht="15.95" customHeight="1" x14ac:dyDescent="0.2">
      <c r="A66" s="375"/>
      <c r="B66" s="376"/>
      <c r="C66" s="443"/>
      <c r="D66" s="451"/>
      <c r="E66" s="445"/>
      <c r="F66" s="447"/>
      <c r="G66" s="266">
        <v>0</v>
      </c>
      <c r="H66" s="267" t="e">
        <f>G66/$C$15</f>
        <v>#DIV/0!</v>
      </c>
    </row>
    <row r="67" spans="1:10" s="377" customFormat="1" ht="15.95" customHeight="1" x14ac:dyDescent="0.2">
      <c r="A67" s="375"/>
      <c r="B67" s="376"/>
      <c r="C67" s="446"/>
      <c r="D67" s="451"/>
      <c r="E67" s="444"/>
      <c r="F67" s="447"/>
      <c r="G67" s="266">
        <v>0</v>
      </c>
      <c r="H67" s="267" t="e">
        <f>G67/$C$15</f>
        <v>#DIV/0!</v>
      </c>
    </row>
    <row r="68" spans="1:10" ht="15.95" customHeight="1" x14ac:dyDescent="0.2">
      <c r="A68" s="660"/>
      <c r="B68" s="661"/>
      <c r="C68" s="671" t="s">
        <v>341</v>
      </c>
      <c r="D68" s="672"/>
      <c r="E68" s="673"/>
      <c r="F68" s="674"/>
      <c r="G68" s="268"/>
      <c r="H68" s="269"/>
      <c r="J68" s="377"/>
    </row>
    <row r="69" spans="1:10" ht="15.95" customHeight="1" x14ac:dyDescent="0.2">
      <c r="A69" s="660"/>
      <c r="B69" s="661"/>
      <c r="C69" s="662" t="s">
        <v>288</v>
      </c>
      <c r="D69" s="662"/>
      <c r="E69" s="658"/>
      <c r="F69" s="659"/>
      <c r="G69" s="270">
        <v>0</v>
      </c>
      <c r="H69" s="267" t="e">
        <f t="shared" ref="H69:H74" si="0">G69/$C$15</f>
        <v>#DIV/0!</v>
      </c>
      <c r="J69" s="377"/>
    </row>
    <row r="70" spans="1:10" ht="15.95" customHeight="1" x14ac:dyDescent="0.2">
      <c r="A70" s="660"/>
      <c r="B70" s="661"/>
      <c r="C70" s="662" t="s">
        <v>289</v>
      </c>
      <c r="D70" s="662"/>
      <c r="E70" s="658"/>
      <c r="F70" s="659"/>
      <c r="G70" s="270">
        <v>0</v>
      </c>
      <c r="H70" s="267" t="e">
        <f t="shared" si="0"/>
        <v>#DIV/0!</v>
      </c>
    </row>
    <row r="71" spans="1:10" ht="15.95" customHeight="1" x14ac:dyDescent="0.2">
      <c r="A71" s="660"/>
      <c r="B71" s="661"/>
      <c r="C71" s="663"/>
      <c r="D71" s="664"/>
      <c r="E71" s="665"/>
      <c r="F71" s="666"/>
      <c r="G71" s="271">
        <v>0</v>
      </c>
      <c r="H71" s="267" t="e">
        <f t="shared" si="0"/>
        <v>#DIV/0!</v>
      </c>
    </row>
    <row r="72" spans="1:10" ht="15.95" customHeight="1" x14ac:dyDescent="0.2">
      <c r="A72" s="660"/>
      <c r="B72" s="661"/>
      <c r="C72" s="683"/>
      <c r="D72" s="666"/>
      <c r="E72" s="658"/>
      <c r="F72" s="659"/>
      <c r="G72" s="271">
        <v>0</v>
      </c>
      <c r="H72" s="267" t="e">
        <f t="shared" si="0"/>
        <v>#DIV/0!</v>
      </c>
    </row>
    <row r="73" spans="1:10" ht="15.95" customHeight="1" x14ac:dyDescent="0.2">
      <c r="A73" s="230"/>
      <c r="B73"/>
      <c r="C73" s="683"/>
      <c r="D73" s="666"/>
      <c r="E73" s="658"/>
      <c r="F73" s="659"/>
      <c r="G73" s="271">
        <v>0</v>
      </c>
      <c r="H73" s="267" t="e">
        <f t="shared" si="0"/>
        <v>#DIV/0!</v>
      </c>
    </row>
    <row r="74" spans="1:10" ht="15.95" customHeight="1" x14ac:dyDescent="0.2">
      <c r="A74" s="660"/>
      <c r="B74" s="661"/>
      <c r="C74" s="683"/>
      <c r="D74" s="666"/>
      <c r="E74" s="658"/>
      <c r="F74" s="659"/>
      <c r="G74" s="271">
        <v>0</v>
      </c>
      <c r="H74" s="267" t="e">
        <f t="shared" si="0"/>
        <v>#DIV/0!</v>
      </c>
    </row>
    <row r="75" spans="1:10" ht="15.95" customHeight="1" x14ac:dyDescent="0.2">
      <c r="A75" s="680"/>
      <c r="B75" s="554"/>
      <c r="C75" s="587"/>
      <c r="D75" s="681"/>
      <c r="E75" s="682"/>
      <c r="F75" s="681"/>
      <c r="G75" s="272"/>
      <c r="H75" s="267"/>
    </row>
    <row r="76" spans="1:10" s="240" customFormat="1" ht="15.95" customHeight="1" thickBot="1" x14ac:dyDescent="0.25">
      <c r="A76" s="262"/>
      <c r="B76" s="257"/>
      <c r="C76" s="257"/>
      <c r="D76" s="273"/>
      <c r="E76" s="274"/>
      <c r="F76" s="275" t="s">
        <v>290</v>
      </c>
      <c r="G76" s="276">
        <f>SUM(G66:G75)</f>
        <v>0</v>
      </c>
      <c r="H76" s="277" t="e">
        <f>SUM(H66:H75)</f>
        <v>#DIV/0!</v>
      </c>
    </row>
    <row r="77" spans="1:10" ht="15.75" customHeight="1" x14ac:dyDescent="0.2">
      <c r="B77" s="554"/>
      <c r="C77" s="554"/>
      <c r="D77" s="554"/>
      <c r="E77" s="554"/>
      <c r="F77" s="221"/>
      <c r="G77" s="221"/>
    </row>
    <row r="78" spans="1:10" ht="15.75" customHeight="1" x14ac:dyDescent="0.2">
      <c r="B78" s="221"/>
      <c r="C78" s="221"/>
      <c r="D78" s="221"/>
      <c r="E78" s="221"/>
      <c r="F78" s="221"/>
      <c r="G78" s="221"/>
    </row>
    <row r="79" spans="1:10" ht="15.95" customHeight="1" x14ac:dyDescent="0.2">
      <c r="B79" s="235" t="s">
        <v>291</v>
      </c>
      <c r="C79" s="278" t="s">
        <v>292</v>
      </c>
      <c r="D79" s="140"/>
      <c r="E79" s="235" t="s">
        <v>291</v>
      </c>
      <c r="F79" s="278" t="s">
        <v>292</v>
      </c>
      <c r="G79" s="140"/>
    </row>
    <row r="80" spans="1:10" ht="15.95" customHeight="1" x14ac:dyDescent="0.2">
      <c r="B80" s="678" t="s">
        <v>293</v>
      </c>
      <c r="C80" s="676" t="s">
        <v>294</v>
      </c>
      <c r="D80" s="677"/>
      <c r="E80" s="678" t="s">
        <v>293</v>
      </c>
      <c r="F80" s="676" t="s">
        <v>294</v>
      </c>
      <c r="G80" s="677"/>
    </row>
    <row r="81" spans="2:7" ht="15.95" customHeight="1" x14ac:dyDescent="0.2">
      <c r="B81" s="678"/>
      <c r="C81" s="279"/>
      <c r="D81" s="279"/>
      <c r="E81" s="678"/>
      <c r="F81" s="279"/>
      <c r="G81" s="279"/>
    </row>
    <row r="82" spans="2:7" ht="15.95" customHeight="1" x14ac:dyDescent="0.2">
      <c r="B82" s="678"/>
      <c r="C82" s="278" t="s">
        <v>292</v>
      </c>
      <c r="D82" s="140"/>
      <c r="E82" s="678"/>
      <c r="F82" s="278" t="s">
        <v>292</v>
      </c>
      <c r="G82" s="140"/>
    </row>
    <row r="83" spans="2:7" ht="15.95" customHeight="1" x14ac:dyDescent="0.2">
      <c r="B83" s="280"/>
      <c r="C83" s="676" t="s">
        <v>295</v>
      </c>
      <c r="D83" s="677"/>
      <c r="E83" s="280"/>
      <c r="F83" s="676" t="s">
        <v>295</v>
      </c>
      <c r="G83" s="677"/>
    </row>
    <row r="84" spans="2:7" ht="15.95" customHeight="1" x14ac:dyDescent="0.2">
      <c r="B84" s="678" t="s">
        <v>296</v>
      </c>
      <c r="C84" s="279"/>
      <c r="E84" s="678" t="s">
        <v>296</v>
      </c>
      <c r="F84" s="279"/>
    </row>
    <row r="85" spans="2:7" ht="15.95" customHeight="1" x14ac:dyDescent="0.2">
      <c r="B85" s="679"/>
      <c r="C85" s="278"/>
      <c r="D85" s="278"/>
      <c r="E85" s="679"/>
      <c r="F85" s="278"/>
      <c r="G85" s="278"/>
    </row>
    <row r="86" spans="2:7" ht="15.95" customHeight="1" x14ac:dyDescent="0.2">
      <c r="B86" s="235"/>
      <c r="C86" s="281"/>
      <c r="D86" s="281"/>
      <c r="E86" s="235"/>
      <c r="F86" s="281"/>
      <c r="G86" s="281"/>
    </row>
    <row r="87" spans="2:7" ht="15.95" customHeight="1" x14ac:dyDescent="0.2">
      <c r="B87" s="678" t="s">
        <v>297</v>
      </c>
      <c r="C87" s="282"/>
      <c r="E87" s="678" t="s">
        <v>297</v>
      </c>
      <c r="F87" s="282"/>
    </row>
    <row r="88" spans="2:7" ht="15.95" customHeight="1" x14ac:dyDescent="0.2">
      <c r="B88" s="679"/>
      <c r="C88" s="283" t="s">
        <v>298</v>
      </c>
      <c r="D88" s="222"/>
      <c r="E88" s="679"/>
      <c r="F88" s="283" t="s">
        <v>298</v>
      </c>
      <c r="G88" s="222"/>
    </row>
    <row r="89" spans="2:7" ht="15.95" customHeight="1" x14ac:dyDescent="0.2">
      <c r="C89" s="676" t="s">
        <v>299</v>
      </c>
      <c r="D89" s="677"/>
      <c r="F89" s="676" t="s">
        <v>299</v>
      </c>
      <c r="G89" s="677"/>
    </row>
  </sheetData>
  <mergeCells count="105">
    <mergeCell ref="F48:G48"/>
    <mergeCell ref="C89:D89"/>
    <mergeCell ref="F89:G89"/>
    <mergeCell ref="C83:D83"/>
    <mergeCell ref="F83:G83"/>
    <mergeCell ref="B84:B85"/>
    <mergeCell ref="E84:E85"/>
    <mergeCell ref="B87:B88"/>
    <mergeCell ref="E87:E88"/>
    <mergeCell ref="A75:B75"/>
    <mergeCell ref="C75:D75"/>
    <mergeCell ref="E75:F75"/>
    <mergeCell ref="B77:E77"/>
    <mergeCell ref="B80:B82"/>
    <mergeCell ref="C80:D80"/>
    <mergeCell ref="E80:E82"/>
    <mergeCell ref="F80:G80"/>
    <mergeCell ref="A72:B72"/>
    <mergeCell ref="C72:D72"/>
    <mergeCell ref="E72:F72"/>
    <mergeCell ref="C73:D73"/>
    <mergeCell ref="E73:F73"/>
    <mergeCell ref="A74:B74"/>
    <mergeCell ref="C74:D74"/>
    <mergeCell ref="E74:F74"/>
    <mergeCell ref="A70:B70"/>
    <mergeCell ref="C70:D70"/>
    <mergeCell ref="E70:F70"/>
    <mergeCell ref="A71:B71"/>
    <mergeCell ref="C71:D71"/>
    <mergeCell ref="E71:F71"/>
    <mergeCell ref="A65:B65"/>
    <mergeCell ref="C65:D65"/>
    <mergeCell ref="E65:F65"/>
    <mergeCell ref="A68:B68"/>
    <mergeCell ref="C68:F68"/>
    <mergeCell ref="A69:B69"/>
    <mergeCell ref="C69:D69"/>
    <mergeCell ref="E69:F69"/>
    <mergeCell ref="F57:G57"/>
    <mergeCell ref="A59:G59"/>
    <mergeCell ref="A61:H61"/>
    <mergeCell ref="A63:H63"/>
    <mergeCell ref="A64:B64"/>
    <mergeCell ref="C64:D64"/>
    <mergeCell ref="E64:F64"/>
    <mergeCell ref="A50:G50"/>
    <mergeCell ref="A52:H52"/>
    <mergeCell ref="A53:B56"/>
    <mergeCell ref="F53:G53"/>
    <mergeCell ref="C54:E54"/>
    <mergeCell ref="F54:G54"/>
    <mergeCell ref="C55:E55"/>
    <mergeCell ref="F55:G55"/>
    <mergeCell ref="C56:E56"/>
    <mergeCell ref="F56:G56"/>
    <mergeCell ref="C42:E42"/>
    <mergeCell ref="C43:E43"/>
    <mergeCell ref="C44:E44"/>
    <mergeCell ref="C45:E45"/>
    <mergeCell ref="C46:E46"/>
    <mergeCell ref="C47:E47"/>
    <mergeCell ref="A36:H36"/>
    <mergeCell ref="C37:D37"/>
    <mergeCell ref="C38:E38"/>
    <mergeCell ref="C39:E39"/>
    <mergeCell ref="C40:E40"/>
    <mergeCell ref="C41:E41"/>
    <mergeCell ref="C30:G30"/>
    <mergeCell ref="C31:G31"/>
    <mergeCell ref="C32:G32"/>
    <mergeCell ref="C33:G33"/>
    <mergeCell ref="A34:E34"/>
    <mergeCell ref="F34:G34"/>
    <mergeCell ref="C22:E22"/>
    <mergeCell ref="F22:G22"/>
    <mergeCell ref="A23:E23"/>
    <mergeCell ref="F23:G23"/>
    <mergeCell ref="A25:H25"/>
    <mergeCell ref="A26:B33"/>
    <mergeCell ref="C26:G26"/>
    <mergeCell ref="C27:G27"/>
    <mergeCell ref="C28:G28"/>
    <mergeCell ref="C29:G29"/>
    <mergeCell ref="C19:E19"/>
    <mergeCell ref="F19:G19"/>
    <mergeCell ref="C20:E20"/>
    <mergeCell ref="F20:G20"/>
    <mergeCell ref="C21:E21"/>
    <mergeCell ref="F21:G21"/>
    <mergeCell ref="A15:B15"/>
    <mergeCell ref="C15:D15"/>
    <mergeCell ref="E15:F15"/>
    <mergeCell ref="G15:H15"/>
    <mergeCell ref="A17:H17"/>
    <mergeCell ref="A18:H18"/>
    <mergeCell ref="A1:H1"/>
    <mergeCell ref="A8:H8"/>
    <mergeCell ref="A9:H9"/>
    <mergeCell ref="A10:E10"/>
    <mergeCell ref="A11:H11"/>
    <mergeCell ref="A12:B14"/>
    <mergeCell ref="C12:D14"/>
    <mergeCell ref="E12:F14"/>
    <mergeCell ref="G12:H14"/>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8069E8-FAA8-4D3E-AA33-8DF4711F3A45}">
  <dimension ref="A1:I35"/>
  <sheetViews>
    <sheetView showGridLines="0" tabSelected="1" workbookViewId="0">
      <selection activeCell="G2" sqref="G2"/>
    </sheetView>
  </sheetViews>
  <sheetFormatPr baseColWidth="10" defaultRowHeight="12.75" x14ac:dyDescent="0.2"/>
  <cols>
    <col min="1" max="1" width="2.7109375" customWidth="1"/>
    <col min="2" max="2" width="2" customWidth="1"/>
    <col min="9" max="9" width="78" customWidth="1"/>
  </cols>
  <sheetData>
    <row r="1" spans="1:9" x14ac:dyDescent="0.2">
      <c r="A1" s="143"/>
      <c r="B1" s="143"/>
      <c r="C1" s="143"/>
      <c r="D1" s="143"/>
      <c r="E1" s="143"/>
      <c r="F1" s="143"/>
      <c r="G1" s="143"/>
      <c r="H1" s="143"/>
      <c r="I1" s="143"/>
    </row>
    <row r="2" spans="1:9" x14ac:dyDescent="0.2">
      <c r="A2" s="1"/>
      <c r="B2" s="1"/>
      <c r="C2" s="1"/>
      <c r="D2" s="1"/>
      <c r="E2" s="1"/>
      <c r="F2" s="1"/>
      <c r="G2" s="1"/>
      <c r="H2" s="1"/>
      <c r="I2" s="1"/>
    </row>
    <row r="3" spans="1:9" x14ac:dyDescent="0.2">
      <c r="A3" s="1"/>
      <c r="B3" s="1"/>
      <c r="C3" s="1"/>
      <c r="D3" s="311"/>
      <c r="E3" s="139"/>
      <c r="F3" s="139"/>
      <c r="G3" s="1"/>
      <c r="H3" s="1"/>
      <c r="I3" s="139" t="s">
        <v>223</v>
      </c>
    </row>
    <row r="4" spans="1:9" x14ac:dyDescent="0.2">
      <c r="A4" s="1"/>
      <c r="B4" s="1"/>
      <c r="C4" s="1"/>
      <c r="D4" s="139"/>
      <c r="E4" s="139"/>
      <c r="F4" s="139"/>
      <c r="G4" s="1"/>
      <c r="H4" s="1"/>
      <c r="I4" s="139" t="s">
        <v>359</v>
      </c>
    </row>
    <row r="5" spans="1:9" x14ac:dyDescent="0.2">
      <c r="A5" s="1"/>
      <c r="B5" s="1"/>
      <c r="C5" s="1"/>
      <c r="D5" s="311"/>
      <c r="E5" s="139"/>
      <c r="F5" s="139"/>
      <c r="G5" s="1"/>
      <c r="H5" s="1"/>
      <c r="I5" s="139" t="s">
        <v>224</v>
      </c>
    </row>
    <row r="6" spans="1:9" x14ac:dyDescent="0.2">
      <c r="A6" s="1"/>
      <c r="B6" s="1"/>
      <c r="C6" s="1"/>
      <c r="D6" s="139"/>
      <c r="E6" s="139"/>
      <c r="F6" s="139"/>
      <c r="G6" s="1"/>
      <c r="H6" s="1"/>
      <c r="I6" s="139" t="s">
        <v>319</v>
      </c>
    </row>
    <row r="7" spans="1:9" s="459" customFormat="1" x14ac:dyDescent="0.2">
      <c r="B7" s="462" t="s">
        <v>350</v>
      </c>
      <c r="D7" s="139"/>
      <c r="E7" s="139"/>
      <c r="F7" s="139"/>
      <c r="I7" s="139"/>
    </row>
    <row r="8" spans="1:9" s="459" customFormat="1" x14ac:dyDescent="0.2"/>
    <row r="9" spans="1:9" s="459" customFormat="1" ht="15.95" customHeight="1" x14ac:dyDescent="0.2">
      <c r="A9" s="460" t="s">
        <v>320</v>
      </c>
      <c r="B9" s="459" t="s">
        <v>348</v>
      </c>
    </row>
    <row r="10" spans="1:9" s="459" customFormat="1" ht="15.95" customHeight="1" x14ac:dyDescent="0.2">
      <c r="A10" s="460"/>
    </row>
    <row r="11" spans="1:9" s="459" customFormat="1" ht="15.95" customHeight="1" x14ac:dyDescent="0.2">
      <c r="A11" s="460" t="s">
        <v>320</v>
      </c>
      <c r="B11" s="459" t="s">
        <v>349</v>
      </c>
    </row>
    <row r="12" spans="1:9" s="459" customFormat="1" ht="15.95" customHeight="1" x14ac:dyDescent="0.2">
      <c r="A12" s="460"/>
      <c r="B12" s="337" t="s">
        <v>318</v>
      </c>
      <c r="C12" s="459" t="s">
        <v>354</v>
      </c>
    </row>
    <row r="13" spans="1:9" s="459" customFormat="1" ht="15.95" customHeight="1" x14ac:dyDescent="0.2">
      <c r="A13" s="460"/>
      <c r="B13" s="337"/>
    </row>
    <row r="14" spans="1:9" s="459" customFormat="1" ht="15.95" customHeight="1" x14ac:dyDescent="0.2">
      <c r="A14" s="460" t="s">
        <v>320</v>
      </c>
      <c r="B14" s="264" t="s">
        <v>355</v>
      </c>
    </row>
    <row r="15" spans="1:9" s="459" customFormat="1" ht="15.95" customHeight="1" x14ac:dyDescent="0.2">
      <c r="A15" s="460"/>
    </row>
    <row r="16" spans="1:9" s="459" customFormat="1" ht="15.95" customHeight="1" x14ac:dyDescent="0.2">
      <c r="A16" s="460" t="s">
        <v>320</v>
      </c>
      <c r="B16" s="459" t="s">
        <v>346</v>
      </c>
    </row>
    <row r="17" spans="1:9" s="459" customFormat="1" ht="15.95" customHeight="1" x14ac:dyDescent="0.2">
      <c r="A17" s="460"/>
      <c r="B17" s="337" t="s">
        <v>318</v>
      </c>
      <c r="C17" s="459" t="s">
        <v>321</v>
      </c>
    </row>
    <row r="18" spans="1:9" s="459" customFormat="1" ht="15.95" customHeight="1" x14ac:dyDescent="0.2">
      <c r="A18" s="460"/>
      <c r="B18" s="337"/>
    </row>
    <row r="19" spans="1:9" s="459" customFormat="1" ht="15.95" customHeight="1" x14ac:dyDescent="0.2">
      <c r="A19" s="460" t="s">
        <v>320</v>
      </c>
      <c r="B19" s="459" t="s">
        <v>360</v>
      </c>
    </row>
    <row r="20" spans="1:9" s="466" customFormat="1" ht="15.95" customHeight="1" x14ac:dyDescent="0.2">
      <c r="A20" s="460"/>
      <c r="B20" s="466" t="s">
        <v>318</v>
      </c>
      <c r="C20" s="466" t="s">
        <v>361</v>
      </c>
    </row>
    <row r="21" spans="1:9" s="459" customFormat="1" ht="15.95" customHeight="1" x14ac:dyDescent="0.2">
      <c r="A21" s="460"/>
      <c r="B21" s="684" t="s">
        <v>362</v>
      </c>
      <c r="C21" s="684"/>
      <c r="D21" s="684"/>
      <c r="E21" s="684"/>
      <c r="F21" s="684"/>
      <c r="G21" s="684"/>
      <c r="H21" s="684"/>
    </row>
    <row r="22" spans="1:9" s="459" customFormat="1" ht="15.95" customHeight="1" x14ac:dyDescent="0.2">
      <c r="A22" s="337"/>
    </row>
    <row r="23" spans="1:9" s="459" customFormat="1" ht="15.95" customHeight="1" x14ac:dyDescent="0.2">
      <c r="A23" s="460" t="s">
        <v>320</v>
      </c>
      <c r="B23" s="459" t="s">
        <v>351</v>
      </c>
    </row>
    <row r="24" spans="1:9" s="459" customFormat="1" ht="15.95" customHeight="1" x14ac:dyDescent="0.2"/>
    <row r="25" spans="1:9" s="459" customFormat="1" ht="15.95" customHeight="1" x14ac:dyDescent="0.2">
      <c r="A25" s="460" t="s">
        <v>320</v>
      </c>
      <c r="B25" s="461" t="s">
        <v>329</v>
      </c>
    </row>
    <row r="26" spans="1:9" s="459" customFormat="1" ht="15.95" customHeight="1" x14ac:dyDescent="0.2">
      <c r="B26" s="459" t="s">
        <v>318</v>
      </c>
      <c r="C26" s="459" t="s">
        <v>353</v>
      </c>
    </row>
    <row r="27" spans="1:9" s="459" customFormat="1" ht="15.95" customHeight="1" x14ac:dyDescent="0.2">
      <c r="B27" s="459" t="s">
        <v>318</v>
      </c>
      <c r="C27" s="459" t="s">
        <v>352</v>
      </c>
    </row>
    <row r="28" spans="1:9" s="459" customFormat="1" x14ac:dyDescent="0.2"/>
    <row r="29" spans="1:9" s="459" customFormat="1" x14ac:dyDescent="0.2">
      <c r="E29" s="218"/>
    </row>
    <row r="30" spans="1:9" x14ac:dyDescent="0.2">
      <c r="A30" s="1"/>
      <c r="B30" s="1"/>
      <c r="C30" s="1"/>
      <c r="D30" s="1"/>
      <c r="E30" s="218"/>
      <c r="F30" s="1"/>
      <c r="G30" s="1"/>
      <c r="H30" s="1"/>
      <c r="I30" s="1"/>
    </row>
    <row r="31" spans="1:9" x14ac:dyDescent="0.2">
      <c r="A31" s="1"/>
      <c r="B31" s="1"/>
      <c r="C31" s="1"/>
      <c r="D31" s="1"/>
      <c r="E31" s="218"/>
      <c r="F31" s="1"/>
      <c r="G31" s="1"/>
      <c r="H31" s="1"/>
      <c r="I31" s="1"/>
    </row>
    <row r="32" spans="1:9" x14ac:dyDescent="0.2">
      <c r="A32" s="1"/>
      <c r="B32" s="1"/>
      <c r="C32" s="1"/>
      <c r="D32" s="1"/>
      <c r="E32" s="218"/>
      <c r="F32" s="1"/>
      <c r="G32" s="1"/>
      <c r="H32" s="1"/>
      <c r="I32" s="1"/>
    </row>
    <row r="33" spans="1:9" x14ac:dyDescent="0.2">
      <c r="A33" s="1"/>
      <c r="B33" s="1"/>
      <c r="C33" s="1"/>
      <c r="D33" s="1"/>
      <c r="E33" s="218"/>
      <c r="F33" s="1"/>
      <c r="G33" s="1"/>
      <c r="H33" s="1"/>
      <c r="I33" s="1"/>
    </row>
    <row r="34" spans="1:9" x14ac:dyDescent="0.2">
      <c r="A34" s="1"/>
      <c r="B34" s="1"/>
      <c r="C34" s="1"/>
      <c r="D34" s="1"/>
      <c r="E34" s="218"/>
      <c r="F34" s="1"/>
      <c r="G34" s="1"/>
      <c r="H34" s="1"/>
      <c r="I34" s="1"/>
    </row>
    <row r="35" spans="1:9" x14ac:dyDescent="0.2">
      <c r="A35" s="1"/>
      <c r="B35" s="1"/>
      <c r="C35" s="1"/>
      <c r="D35" s="1"/>
      <c r="E35" s="218"/>
      <c r="F35" s="1"/>
      <c r="G35" s="1"/>
      <c r="H35" s="1"/>
      <c r="I35" s="1"/>
    </row>
  </sheetData>
  <mergeCells count="1">
    <mergeCell ref="B21:H21"/>
  </mergeCells>
  <hyperlinks>
    <hyperlink ref="B21:H21" r:id="rId1" display="Follow our guide on how to electronically sign forms, available here." xr:uid="{1F0D5D89-9DEC-40AF-8477-984387E18CBB}"/>
  </hyperlinks>
  <pageMargins left="0.7" right="0.7" top="0.75" bottom="0.75" header="0.3" footer="0.3"/>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CMFREL-1750552771-2330</_dlc_DocId>
    <_dlc_DocIdUrl xmlns="dc2e72fa-f2bf-4b7e-897e-98e66666beee">
      <Url>https://telefilm.sharepoint.com/sites/TheRebrandGroup/_layouts/15/DocIdRedir.aspx?ID=CMFREL-1750552771-2330</Url>
      <Description>CMFREL-1750552771-2330</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2" ma:contentTypeDescription="Crée un document." ma:contentTypeScope="" ma:versionID="ad4fd34ffe4456a410f5138d6d0ae42c">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9970a08b1cc1f532967871ef7a43f00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DD5B49-3A2B-4863-926A-5D6217E20976}">
  <ds:schemaRefs>
    <ds:schemaRef ds:uri="http://schemas.microsoft.com/sharepoint/events"/>
  </ds:schemaRefs>
</ds:datastoreItem>
</file>

<file path=customXml/itemProps2.xml><?xml version="1.0" encoding="utf-8"?>
<ds:datastoreItem xmlns:ds="http://schemas.openxmlformats.org/officeDocument/2006/customXml" ds:itemID="{6509C14F-EABF-4450-9516-A5C0B515903A}">
  <ds:schemaRefs>
    <ds:schemaRef ds:uri="995c7fa0-c7ce-4135-b1bb-e7af7b680b45"/>
    <ds:schemaRef ds:uri="http://schemas.microsoft.com/office/2006/documentManagement/types"/>
    <ds:schemaRef ds:uri="http://www.w3.org/XML/1998/namespace"/>
    <ds:schemaRef ds:uri="http://schemas.microsoft.com/office/2006/metadata/properties"/>
    <ds:schemaRef ds:uri="http://purl.org/dc/dcmitype/"/>
    <ds:schemaRef ds:uri="http://purl.org/dc/terms/"/>
    <ds:schemaRef ds:uri="dc2e72fa-f2bf-4b7e-897e-98e66666beee"/>
    <ds:schemaRef ds:uri="http://schemas.microsoft.com/office/infopath/2007/PartnerControls"/>
    <ds:schemaRef ds:uri="http://schemas.openxmlformats.org/package/2006/metadata/core-properties"/>
    <ds:schemaRef ds:uri="http://purl.org/dc/elements/1.1/"/>
  </ds:schemaRefs>
</ds:datastoreItem>
</file>

<file path=customXml/itemProps3.xml><?xml version="1.0" encoding="utf-8"?>
<ds:datastoreItem xmlns:ds="http://schemas.openxmlformats.org/officeDocument/2006/customXml" ds:itemID="{69FE14D8-DC13-4E97-907F-22F342C940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5c7fa0-c7ce-4135-b1bb-e7af7b680b45"/>
    <ds:schemaRef ds:uri="dc2e72fa-f2bf-4b7e-897e-98e66666be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DE75AFB-E469-4468-BD2C-C07BF55CE78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6</vt:i4>
      </vt:variant>
    </vt:vector>
  </HeadingPairs>
  <TitlesOfParts>
    <vt:vector size="12" baseType="lpstr">
      <vt:lpstr>Summary Page (locked)</vt:lpstr>
      <vt:lpstr>Allocation &amp; Origin (locked)</vt:lpstr>
      <vt:lpstr>Costs Detail</vt:lpstr>
      <vt:lpstr>Explanation of Variances</vt:lpstr>
      <vt:lpstr>Financiers &amp; Gvt Funding</vt:lpstr>
      <vt:lpstr>Instructions</vt:lpstr>
      <vt:lpstr>'Costs Detail'!Impression_des_titres</vt:lpstr>
      <vt:lpstr>'Summary Page (locked)'!Impression_des_titres</vt:lpstr>
      <vt:lpstr>'Allocation &amp; Origin (locked)'!Zone_d_impression</vt:lpstr>
      <vt:lpstr>'Costs Detail'!Zone_d_impression</vt:lpstr>
      <vt:lpstr>'Explanation of Variances'!Zone_d_impression</vt:lpstr>
      <vt:lpstr>'Summary Page (locked)'!Zone_d_impression</vt:lpstr>
    </vt:vector>
  </TitlesOfParts>
  <Company>Telefilm Canada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 Clarkson</dc:creator>
  <cp:lastModifiedBy>Beliveau, Elaine (MTL)</cp:lastModifiedBy>
  <cp:lastPrinted>2023-04-06T20:31:50Z</cp:lastPrinted>
  <dcterms:created xsi:type="dcterms:W3CDTF">2002-10-04T15:00:59Z</dcterms:created>
  <dcterms:modified xsi:type="dcterms:W3CDTF">2023-04-17T19:38:45Z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46678863-c7ad-4b0a-930e-b8207acfa8c7</vt:lpwstr>
  </property>
</Properties>
</file>